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3995" windowHeight="7935" tabRatio="692" activeTab="1"/>
  </bookViews>
  <sheets>
    <sheet name="synthèse-PRG" sheetId="1" r:id="rId1"/>
    <sheet name="synthèse-CO2" sheetId="2" r:id="rId2"/>
    <sheet name="synthèse-CH4" sheetId="3" r:id="rId3"/>
    <sheet name="synthèse-N2O" sheetId="4" r:id="rId4"/>
    <sheet name="synthèse-Gaz-F" sheetId="5" r:id="rId5"/>
    <sheet name="1990_qté attribuée" sheetId="6" r:id="rId6"/>
    <sheet name="1990" sheetId="7" r:id="rId7"/>
    <sheet name="1991" sheetId="8" r:id="rId8"/>
    <sheet name="1992" sheetId="9" r:id="rId9"/>
    <sheet name="1993" sheetId="10" r:id="rId10"/>
    <sheet name="1994" sheetId="11" r:id="rId11"/>
    <sheet name="1995" sheetId="12" r:id="rId12"/>
    <sheet name="1996" sheetId="13" r:id="rId13"/>
    <sheet name="1997" sheetId="14" r:id="rId14"/>
    <sheet name="1998" sheetId="15" r:id="rId15"/>
    <sheet name="1999" sheetId="16" r:id="rId16"/>
    <sheet name="2000" sheetId="17" r:id="rId17"/>
    <sheet name="2001" sheetId="18" r:id="rId18"/>
    <sheet name="2002" sheetId="19" r:id="rId19"/>
    <sheet name="2003" sheetId="20" r:id="rId20"/>
    <sheet name="2004" sheetId="21" r:id="rId21"/>
    <sheet name="2005" sheetId="22" r:id="rId22"/>
  </sheets>
  <definedNames>
    <definedName name="_xlnm.Print_Area" localSheetId="6">'1990'!$A$1:$I$60</definedName>
    <definedName name="_xlnm.Print_Area" localSheetId="5">'1990_qté attribuée'!$A$1:$I$61</definedName>
    <definedName name="_xlnm.Print_Area" localSheetId="7">'1991'!$A$1:$I$60</definedName>
    <definedName name="_xlnm.Print_Area" localSheetId="8">'1992'!$A$1:$I$62</definedName>
    <definedName name="_xlnm.Print_Area" localSheetId="9">'1993'!$A$1:$I$60</definedName>
    <definedName name="_xlnm.Print_Area" localSheetId="10">'1994'!$A$1:$I$60</definedName>
    <definedName name="_xlnm.Print_Area" localSheetId="11">'1995'!$A$1:$I$62</definedName>
    <definedName name="_xlnm.Print_Area" localSheetId="12">'1996'!$A$1:$I$60</definedName>
    <definedName name="_xlnm.Print_Area" localSheetId="13">'1997'!$A$1:$I$60</definedName>
    <definedName name="_xlnm.Print_Area" localSheetId="14">'1998'!$A$1:$I$62</definedName>
    <definedName name="_xlnm.Print_Area" localSheetId="15">'1999'!$A$1:$I$60</definedName>
    <definedName name="_xlnm.Print_Area" localSheetId="16">'2000'!$A$1:$I$60</definedName>
    <definedName name="_xlnm.Print_Area" localSheetId="17">'2001'!$A$1:$I$62</definedName>
    <definedName name="_xlnm.Print_Area" localSheetId="18">'2002'!$A$1:$I$60</definedName>
    <definedName name="_xlnm.Print_Area" localSheetId="19">'2003'!$A$1:$I$60</definedName>
    <definedName name="_xlnm.Print_Area" localSheetId="20">'2004'!$A$1:$I$60</definedName>
    <definedName name="_xlnm.Print_Area" localSheetId="21">'2005'!$A$1:$I$60</definedName>
    <definedName name="_xlnm.Print_Area" localSheetId="2">'synthèse-CH4'!$A$1:$T$58</definedName>
    <definedName name="_xlnm.Print_Area" localSheetId="1">'synthèse-CO2'!$A$1:$T$58</definedName>
    <definedName name="_xlnm.Print_Area" localSheetId="4">'synthèse-Gaz-F'!$A$1:$T$58</definedName>
    <definedName name="_xlnm.Print_Area" localSheetId="3">'synthèse-N2O'!$A$1:$T$58</definedName>
  </definedNames>
  <calcPr fullCalcOnLoad="1" refMode="R1C1"/>
</workbook>
</file>

<file path=xl/sharedStrings.xml><?xml version="1.0" encoding="utf-8"?>
<sst xmlns="http://schemas.openxmlformats.org/spreadsheetml/2006/main" count="2065" uniqueCount="146">
  <si>
    <t>Transports</t>
  </si>
  <si>
    <t>1A3a</t>
  </si>
  <si>
    <t>Routier</t>
  </si>
  <si>
    <t>1A3b</t>
  </si>
  <si>
    <t>Fer</t>
  </si>
  <si>
    <t>1A3c</t>
  </si>
  <si>
    <t>1A3d</t>
  </si>
  <si>
    <t>Autre</t>
  </si>
  <si>
    <t>1A3e</t>
  </si>
  <si>
    <t>2F (p)</t>
  </si>
  <si>
    <t>Résidentiel</t>
  </si>
  <si>
    <t>1A4b</t>
  </si>
  <si>
    <t>Tertiaire</t>
  </si>
  <si>
    <t>Consommation de gaz fluorés</t>
  </si>
  <si>
    <t>Solvants et produits divers</t>
  </si>
  <si>
    <t>3 (p)</t>
  </si>
  <si>
    <t>Combustion industrie manufac. et construc.</t>
  </si>
  <si>
    <t>1A2</t>
  </si>
  <si>
    <t>Procédés industrie chimique</t>
  </si>
  <si>
    <t>2B</t>
  </si>
  <si>
    <t>Procédés produits minéraux</t>
  </si>
  <si>
    <t>2A</t>
  </si>
  <si>
    <t>Procédés production de métaux</t>
  </si>
  <si>
    <t>2C</t>
  </si>
  <si>
    <t>Production de gaz fluorés</t>
  </si>
  <si>
    <t>2E</t>
  </si>
  <si>
    <t>Autres productions</t>
  </si>
  <si>
    <t>1A1a</t>
  </si>
  <si>
    <t>1A1b</t>
  </si>
  <si>
    <t>Transformation de CMS et autres</t>
  </si>
  <si>
    <t>1A1c</t>
  </si>
  <si>
    <t>Emissions fugitives des combustibles</t>
  </si>
  <si>
    <t>1B</t>
  </si>
  <si>
    <t>1A4c</t>
  </si>
  <si>
    <t>Sols agricoles</t>
  </si>
  <si>
    <t>4D</t>
  </si>
  <si>
    <t>Fermentation entérique</t>
  </si>
  <si>
    <t>4A</t>
  </si>
  <si>
    <t>Déjections animales</t>
  </si>
  <si>
    <t>4B</t>
  </si>
  <si>
    <t>4C</t>
  </si>
  <si>
    <t>Mise en décharge</t>
  </si>
  <si>
    <t>6A</t>
  </si>
  <si>
    <t>6C</t>
  </si>
  <si>
    <t>Eaux usées</t>
  </si>
  <si>
    <t>6B</t>
  </si>
  <si>
    <t>Autres</t>
  </si>
  <si>
    <t>6D</t>
  </si>
  <si>
    <t>5 (p)</t>
  </si>
  <si>
    <t>Secteurs</t>
  </si>
  <si>
    <t>Cat. CRF</t>
  </si>
  <si>
    <t>1A4a</t>
  </si>
  <si>
    <t>HFC</t>
  </si>
  <si>
    <t xml:space="preserve">PFC </t>
  </si>
  <si>
    <t>Aérien (3)</t>
  </si>
  <si>
    <t>Maritime (3)</t>
  </si>
  <si>
    <t>Résidentiel Tertiaire Institutionnel et commercial</t>
  </si>
  <si>
    <t>Raffinage</t>
  </si>
  <si>
    <t>Agriculture/ sylviculture</t>
  </si>
  <si>
    <t>Consommation d'énergie</t>
  </si>
  <si>
    <t>Culture du riz</t>
  </si>
  <si>
    <t>(3) trafic domestique uniquement</t>
  </si>
  <si>
    <t>Traitement des déchets</t>
  </si>
  <si>
    <t>(p) partiel (catégorie CRF répartie entre plusieurs secteurs)</t>
  </si>
  <si>
    <t>Industrie manufacturière</t>
  </si>
  <si>
    <t>Industrie de l'énergie</t>
  </si>
  <si>
    <t>4 (p)</t>
  </si>
  <si>
    <t>6 (p)</t>
  </si>
  <si>
    <t>1A3</t>
  </si>
  <si>
    <t>1A4</t>
  </si>
  <si>
    <t>1A5</t>
  </si>
  <si>
    <t>3e</t>
  </si>
  <si>
    <t>4e</t>
  </si>
  <si>
    <t>5e</t>
  </si>
  <si>
    <t>Bilan_PNLCC.xls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</si>
  <si>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</si>
  <si>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</si>
  <si>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</si>
  <si>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</si>
  <si>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</si>
  <si>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</si>
  <si>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</si>
  <si>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</si>
  <si>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</si>
  <si>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</si>
  <si>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</si>
  <si>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</si>
  <si>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Production d'électricité et chauffage urbain (4)</t>
  </si>
  <si>
    <t>(5) hors incinération des déchets avec récupération d'énergie</t>
  </si>
  <si>
    <t>(4) y compris incinération des déchets avec récupération d'énergie</t>
  </si>
  <si>
    <t>2002</t>
  </si>
  <si>
    <t>7 (p)</t>
  </si>
  <si>
    <t>1A6</t>
  </si>
  <si>
    <t>6e</t>
  </si>
  <si>
    <t>2003</t>
  </si>
  <si>
    <r>
      <t>Emissions en kt éq CO</t>
    </r>
    <r>
      <rPr>
        <b/>
        <vertAlign val="subscript"/>
        <sz val="8"/>
        <rFont val="Arial"/>
        <family val="2"/>
      </rPr>
      <t>2</t>
    </r>
  </si>
  <si>
    <r>
      <t>CO</t>
    </r>
    <r>
      <rPr>
        <b/>
        <vertAlign val="subscript"/>
        <sz val="8"/>
        <rFont val="Arial"/>
        <family val="2"/>
      </rPr>
      <t>2</t>
    </r>
  </si>
  <si>
    <r>
      <t>CH</t>
    </r>
    <r>
      <rPr>
        <b/>
        <vertAlign val="subscript"/>
        <sz val="8"/>
        <rFont val="Arial"/>
        <family val="2"/>
      </rPr>
      <t>4</t>
    </r>
  </si>
  <si>
    <r>
      <t>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</si>
  <si>
    <r>
      <t>SF</t>
    </r>
    <r>
      <rPr>
        <b/>
        <vertAlign val="subscript"/>
        <sz val="8"/>
        <rFont val="Arial"/>
        <family val="2"/>
      </rPr>
      <t>6</t>
    </r>
  </si>
  <si>
    <r>
      <t>Emissions en Mt éq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(1)</t>
    </r>
  </si>
  <si>
    <t>2D, 2G</t>
  </si>
  <si>
    <t>UTCF</t>
  </si>
  <si>
    <t>UTCF : utilisation des terres, leurs changements et la forêt</t>
  </si>
  <si>
    <t>2004</t>
  </si>
  <si>
    <t>2005</t>
  </si>
  <si>
    <t>Evolution 90-2005</t>
  </si>
  <si>
    <t>Source CITEPA/ inventaire CCNUCC décembre 2006 (mise à jour 18/12/2006)</t>
  </si>
  <si>
    <t>(1) d'après CCNUCC décembre 2006 (www.citepa.org)</t>
  </si>
  <si>
    <t>(2) Métropole + Départements d'Outre Mer</t>
  </si>
  <si>
    <t>Incinération (5)</t>
  </si>
  <si>
    <t>1990 (*)</t>
  </si>
  <si>
    <t>(1) d'après CCNUCC décembre 2005 (www.citepa.org)</t>
  </si>
  <si>
    <t>Source CITEPA/ inventaire CCNUCC décembre 2005 (mise à jour 06/01/2006)</t>
  </si>
  <si>
    <r>
      <t>Emissions de CO</t>
    </r>
    <r>
      <rPr>
        <b/>
        <vertAlign val="subscript"/>
        <sz val="8"/>
        <rFont val="Arial"/>
        <family val="2"/>
      </rPr>
      <t xml:space="preserve">2 </t>
    </r>
    <r>
      <rPr>
        <b/>
        <sz val="8"/>
        <rFont val="Arial"/>
        <family val="2"/>
      </rPr>
      <t>en</t>
    </r>
    <r>
      <rPr>
        <b/>
        <vertAlign val="subscript"/>
        <sz val="8"/>
        <rFont val="Arial"/>
        <family val="2"/>
      </rPr>
      <t xml:space="preserve"> </t>
    </r>
    <r>
      <rPr>
        <b/>
        <sz val="8"/>
        <rFont val="Arial"/>
        <family val="2"/>
      </rPr>
      <t>Mt (1)</t>
    </r>
  </si>
  <si>
    <t>Incinération des déchets (5)</t>
  </si>
  <si>
    <r>
      <t>Emissions de CH4 en</t>
    </r>
    <r>
      <rPr>
        <b/>
        <vertAlign val="subscript"/>
        <sz val="8"/>
        <rFont val="Arial"/>
        <family val="2"/>
      </rPr>
      <t xml:space="preserve"> </t>
    </r>
    <r>
      <rPr>
        <b/>
        <sz val="8"/>
        <rFont val="Arial"/>
        <family val="2"/>
      </rPr>
      <t>Mt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 (1)</t>
    </r>
  </si>
  <si>
    <r>
      <t>Emissions de 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  <r>
      <rPr>
        <b/>
        <vertAlign val="subscript"/>
        <sz val="8"/>
        <rFont val="Arial"/>
        <family val="2"/>
      </rPr>
      <t xml:space="preserve"> </t>
    </r>
    <r>
      <rPr>
        <b/>
        <sz val="8"/>
        <rFont val="Arial"/>
        <family val="2"/>
      </rPr>
      <t>en</t>
    </r>
    <r>
      <rPr>
        <b/>
        <vertAlign val="subscript"/>
        <sz val="8"/>
        <rFont val="Arial"/>
        <family val="2"/>
      </rPr>
      <t xml:space="preserve"> </t>
    </r>
    <r>
      <rPr>
        <b/>
        <sz val="8"/>
        <rFont val="Arial"/>
        <family val="2"/>
      </rPr>
      <t>Mt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 (1)</t>
    </r>
  </si>
  <si>
    <r>
      <t>Emissions de Gaz fluorés en</t>
    </r>
    <r>
      <rPr>
        <b/>
        <vertAlign val="subscript"/>
        <sz val="8"/>
        <rFont val="Arial"/>
        <family val="2"/>
      </rPr>
      <t xml:space="preserve"> </t>
    </r>
    <r>
      <rPr>
        <b/>
        <sz val="8"/>
        <rFont val="Arial"/>
        <family val="2"/>
      </rPr>
      <t>Mt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 (1)</t>
    </r>
  </si>
  <si>
    <t>Emissions de GES directs au format PNLCC en France (MT + DOM (2))</t>
  </si>
  <si>
    <r>
      <t>Emissions de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au format PNLCC en France (MT + DOM (2))</t>
    </r>
  </si>
  <si>
    <r>
      <t>Emissions de 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au format PNLCC en France (MT + DOM (2))</t>
    </r>
  </si>
  <si>
    <r>
      <t>Emissions de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au format PNLCC en France (MT + DOM (2))</t>
    </r>
  </si>
  <si>
    <t>Emissions de Gaz fluorés au format PNLCC en France (MT + DOM (2))</t>
  </si>
  <si>
    <t>Total hors UTCF (KYOTO)</t>
  </si>
  <si>
    <t>Total net</t>
  </si>
  <si>
    <t>Emissions de GES directs au format PNLCC en 1990 en France (1) (MT + DOM (2))</t>
  </si>
  <si>
    <t xml:space="preserve">Total net </t>
  </si>
  <si>
    <t>(*) version correspondant au rapport sur la quantité attribuée (édition décembre 2005, périmètre Kyoto)</t>
  </si>
  <si>
    <t>version correspondant au rapport sur la quantité attribuée (édition décembre 2005, périmètre Kyoto)</t>
  </si>
  <si>
    <t>Bilan_PNLCC_Kyoto_éd2006.xls</t>
  </si>
  <si>
    <t>Emissions de GES directs au format PNLCC en 1991 en France (1) (MT + DOM (2))</t>
  </si>
  <si>
    <t>Emissions de GES directs au format PNLCC en 1992 en France (1) (MT + DOM (2))</t>
  </si>
  <si>
    <t>Emissions de GES directs au format PNLCC en 1993 en France (1) (MT + DOM (2))</t>
  </si>
  <si>
    <t>Emissions de GES directs au format PNLCC en 1994 en France (1) (MT + DOM (2))</t>
  </si>
  <si>
    <t>Emissions de GES directs au format PNLCC en 1995 en France (1) (MT + DOM (2))</t>
  </si>
  <si>
    <t>Emissions de GES directs au format PNLCC en 1996 en France (1) (MT + DOM (2))</t>
  </si>
  <si>
    <t>Emissions de GES directs au format PNLCC en 1997 en France (1) (MT + DOM (2))</t>
  </si>
  <si>
    <t>Emissions de GES directs au format PNLCC en 1998 en France (1) (MT + DOM (2))</t>
  </si>
  <si>
    <t>Emissions de GES directs au format PNLCC en 1999 en France (1) (MT + DOM (2))</t>
  </si>
  <si>
    <t>Emissions de GES directs au format PNLCC en 2000 en France (1) (MT + DOM (2))</t>
  </si>
  <si>
    <t>Emissions de GES directs au format PNLCC en 2001 en France (1) (MT + DOM (2))</t>
  </si>
  <si>
    <t>Emissions de GES directs au format PNLCC en 2002 en France (1) (MT + DOM (2))</t>
  </si>
  <si>
    <t>Emissions de GES directs au format PNLCC en 2003 en France (1) (MT + DOM (2))</t>
  </si>
  <si>
    <t>Emissions de GES directs au format PNLCC en 2004 en France (1) (MT + DOM (2))</t>
  </si>
  <si>
    <t>Emissions de GES directs au format PNLCC en 2005 en France (1) (MT + DOM (2))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</si>
</sst>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"/>
    <numFmt numFmtId="167" formatCode="0.0%"/>
    <numFmt numFmtId="168" formatCode="#,##0.000"/>
    <numFmt numFmtId="169" formatCode="#,##0.0000"/>
    <numFmt numFmtId="170" formatCode="#,##0.00000"/>
    <numFmt numFmtId="171" formatCode="#,##0.000000"/>
    <numFmt numFmtId="172" formatCode="#,##0.000000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7.5"/>
      <name val="Arial"/>
      <family val="2"/>
    </font>
    <font>
      <b/>
      <vertAlign val="subscript"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9" fontId="1" fillId="0" borderId="0" xfId="19" applyFont="1" applyAlignment="1">
      <alignment horizontal="center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9" xfId="0" applyFont="1" applyBorder="1" applyAlignment="1">
      <alignment/>
    </xf>
    <xf numFmtId="0" fontId="1" fillId="0" borderId="0" xfId="0" applyFont="1" applyAlignment="1" quotePrefix="1">
      <alignment/>
    </xf>
    <xf numFmtId="9" fontId="1" fillId="0" borderId="0" xfId="19" applyFont="1" applyAlignment="1">
      <alignment horizontal="right"/>
    </xf>
    <xf numFmtId="166" fontId="2" fillId="0" borderId="6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2" fillId="0" borderId="1" xfId="0" applyNumberFormat="1" applyFont="1" applyBorder="1" applyAlignment="1" quotePrefix="1">
      <alignment horizontal="right"/>
    </xf>
    <xf numFmtId="1" fontId="2" fillId="0" borderId="2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167" fontId="2" fillId="0" borderId="7" xfId="19" applyNumberFormat="1" applyFont="1" applyBorder="1" applyAlignment="1">
      <alignment horizontal="center"/>
    </xf>
    <xf numFmtId="167" fontId="4" fillId="0" borderId="4" xfId="19" applyNumberFormat="1" applyFont="1" applyBorder="1" applyAlignment="1">
      <alignment horizontal="center"/>
    </xf>
    <xf numFmtId="167" fontId="1" fillId="0" borderId="4" xfId="19" applyNumberFormat="1" applyFont="1" applyBorder="1" applyAlignment="1">
      <alignment horizontal="center"/>
    </xf>
    <xf numFmtId="167" fontId="1" fillId="0" borderId="5" xfId="19" applyNumberFormat="1" applyFont="1" applyBorder="1" applyAlignment="1">
      <alignment horizontal="center"/>
    </xf>
    <xf numFmtId="167" fontId="4" fillId="0" borderId="5" xfId="19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7" fontId="2" fillId="0" borderId="11" xfId="19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6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166" fontId="6" fillId="2" borderId="10" xfId="0" applyNumberFormat="1" applyFont="1" applyFill="1" applyBorder="1" applyAlignment="1">
      <alignment/>
    </xf>
    <xf numFmtId="1" fontId="6" fillId="2" borderId="1" xfId="0" applyNumberFormat="1" applyFont="1" applyFill="1" applyBorder="1" applyAlignment="1" quotePrefix="1">
      <alignment horizontal="right"/>
    </xf>
    <xf numFmtId="166" fontId="6" fillId="2" borderId="6" xfId="0" applyNumberFormat="1" applyFont="1" applyFill="1" applyBorder="1" applyAlignment="1">
      <alignment/>
    </xf>
    <xf numFmtId="166" fontId="7" fillId="2" borderId="3" xfId="0" applyNumberFormat="1" applyFont="1" applyFill="1" applyBorder="1" applyAlignment="1">
      <alignment/>
    </xf>
    <xf numFmtId="166" fontId="7" fillId="2" borderId="1" xfId="0" applyNumberFormat="1" applyFont="1" applyFill="1" applyBorder="1" applyAlignment="1">
      <alignment/>
    </xf>
    <xf numFmtId="166" fontId="8" fillId="2" borderId="3" xfId="0" applyNumberFormat="1" applyFont="1" applyFill="1" applyBorder="1" applyAlignment="1">
      <alignment/>
    </xf>
    <xf numFmtId="166" fontId="8" fillId="2" borderId="1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66" fontId="2" fillId="0" borderId="0" xfId="0" applyNumberFormat="1" applyFont="1" applyAlignment="1">
      <alignment/>
    </xf>
    <xf numFmtId="3" fontId="9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9" fontId="2" fillId="0" borderId="7" xfId="19" applyFont="1" applyBorder="1" applyAlignment="1">
      <alignment horizontal="center" vertical="center" wrapText="1"/>
    </xf>
    <xf numFmtId="9" fontId="2" fillId="0" borderId="5" xfId="19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6" fontId="11" fillId="0" borderId="8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166" fontId="11" fillId="0" borderId="6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166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166" fontId="12" fillId="0" borderId="3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0" fontId="11" fillId="0" borderId="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2" fillId="2" borderId="15" xfId="0" applyNumberFormat="1" applyFont="1" applyFill="1" applyBorder="1" applyAlignment="1" quotePrefix="1">
      <alignment horizontal="right"/>
    </xf>
    <xf numFmtId="166" fontId="11" fillId="2" borderId="16" xfId="0" applyNumberFormat="1" applyFont="1" applyFill="1" applyBorder="1" applyAlignment="1">
      <alignment/>
    </xf>
    <xf numFmtId="166" fontId="1" fillId="2" borderId="17" xfId="0" applyNumberFormat="1" applyFont="1" applyFill="1" applyBorder="1" applyAlignment="1">
      <alignment/>
    </xf>
    <xf numFmtId="166" fontId="12" fillId="2" borderId="17" xfId="0" applyNumberFormat="1" applyFont="1" applyFill="1" applyBorder="1" applyAlignment="1">
      <alignment/>
    </xf>
    <xf numFmtId="166" fontId="1" fillId="2" borderId="18" xfId="0" applyNumberFormat="1" applyFont="1" applyFill="1" applyBorder="1" applyAlignment="1">
      <alignment/>
    </xf>
    <xf numFmtId="166" fontId="12" fillId="2" borderId="17" xfId="0" applyNumberFormat="1" applyFont="1" applyFill="1" applyBorder="1" applyAlignment="1">
      <alignment/>
    </xf>
    <xf numFmtId="166" fontId="2" fillId="2" borderId="16" xfId="0" applyNumberFormat="1" applyFont="1" applyFill="1" applyBorder="1" applyAlignment="1">
      <alignment/>
    </xf>
    <xf numFmtId="166" fontId="4" fillId="2" borderId="17" xfId="0" applyNumberFormat="1" applyFont="1" applyFill="1" applyBorder="1" applyAlignment="1">
      <alignment/>
    </xf>
    <xf numFmtId="166" fontId="2" fillId="2" borderId="19" xfId="0" applyNumberFormat="1" applyFont="1" applyFill="1" applyBorder="1" applyAlignment="1">
      <alignment/>
    </xf>
    <xf numFmtId="166" fontId="4" fillId="2" borderId="2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view="pageBreakPreview" zoomScaleNormal="75" zoomScaleSheetLayoutView="100" workbookViewId="0" topLeftCell="C1">
      <selection activeCell="V54" sqref="V54"/>
    </sheetView>
  </sheetViews>
  <sheetFormatPr defaultColWidth="11.421875" defaultRowHeight="12.75"/>
  <cols>
    <col min="1" max="1" width="9.57421875" style="1" customWidth="1"/>
    <col min="2" max="2" width="31.28125" style="1" bestFit="1" customWidth="1"/>
    <col min="3" max="3" width="5.8515625" style="1" bestFit="1" customWidth="1"/>
    <col min="4" max="5" width="7.28125" style="6" customWidth="1"/>
    <col min="6" max="20" width="6.7109375" style="6" customWidth="1"/>
    <col min="21" max="21" width="7.8515625" style="7" customWidth="1"/>
    <col min="22" max="22" width="14.7109375" style="1" bestFit="1" customWidth="1"/>
    <col min="23" max="23" width="12.28125" style="1" bestFit="1" customWidth="1"/>
    <col min="24" max="16384" width="11.421875" style="1" customWidth="1"/>
  </cols>
  <sheetData>
    <row r="1" spans="1:21" ht="12.75">
      <c r="A1" s="85" t="s">
        <v>119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1.25">
      <c r="A3" s="5" t="s">
        <v>107</v>
      </c>
      <c r="U3" s="28" t="s">
        <v>130</v>
      </c>
    </row>
    <row r="4" spans="1:21" ht="11.25">
      <c r="A4" s="90" t="s">
        <v>49</v>
      </c>
      <c r="B4" s="91"/>
      <c r="C4" s="92" t="s">
        <v>50</v>
      </c>
      <c r="D4" s="86" t="s">
        <v>100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56"/>
      <c r="R4" s="56"/>
      <c r="S4" s="56"/>
      <c r="T4" s="56"/>
      <c r="U4" s="88" t="s">
        <v>106</v>
      </c>
    </row>
    <row r="5" spans="1:21" ht="11.25">
      <c r="A5" s="18"/>
      <c r="B5" s="19"/>
      <c r="C5" s="93"/>
      <c r="D5" s="75" t="s">
        <v>111</v>
      </c>
      <c r="E5" s="44" t="s">
        <v>75</v>
      </c>
      <c r="F5" s="45" t="s">
        <v>76</v>
      </c>
      <c r="G5" s="45" t="s">
        <v>77</v>
      </c>
      <c r="H5" s="45" t="s">
        <v>78</v>
      </c>
      <c r="I5" s="45" t="s">
        <v>79</v>
      </c>
      <c r="J5" s="45" t="s">
        <v>80</v>
      </c>
      <c r="K5" s="45" t="s">
        <v>81</v>
      </c>
      <c r="L5" s="45" t="s">
        <v>82</v>
      </c>
      <c r="M5" s="45" t="s">
        <v>83</v>
      </c>
      <c r="N5" s="45" t="s">
        <v>84</v>
      </c>
      <c r="O5" s="45" t="s">
        <v>85</v>
      </c>
      <c r="P5" s="45" t="s">
        <v>86</v>
      </c>
      <c r="Q5" s="45" t="s">
        <v>90</v>
      </c>
      <c r="R5" s="45" t="s">
        <v>94</v>
      </c>
      <c r="S5" s="45" t="s">
        <v>104</v>
      </c>
      <c r="T5" s="45" t="s">
        <v>105</v>
      </c>
      <c r="U5" s="89"/>
    </row>
    <row r="6" spans="1:22" s="5" customFormat="1" ht="11.25">
      <c r="A6" s="20" t="s">
        <v>0</v>
      </c>
      <c r="B6" s="21"/>
      <c r="C6" s="22"/>
      <c r="D6" s="76">
        <v>120.61716649665242</v>
      </c>
      <c r="E6" s="29">
        <v>120.61274040154936</v>
      </c>
      <c r="F6" s="30">
        <v>123.23231868087353</v>
      </c>
      <c r="G6" s="30">
        <v>127.91819555981286</v>
      </c>
      <c r="H6" s="30">
        <v>128.13864482810212</v>
      </c>
      <c r="I6" s="30">
        <v>129.74009079484114</v>
      </c>
      <c r="J6" s="30">
        <v>132.18457846639433</v>
      </c>
      <c r="K6" s="30">
        <v>134.09015845760905</v>
      </c>
      <c r="L6" s="30">
        <v>136.68323061532558</v>
      </c>
      <c r="M6" s="30">
        <v>139.2445571717431</v>
      </c>
      <c r="N6" s="30">
        <v>142.83067227792935</v>
      </c>
      <c r="O6" s="30">
        <v>142.6055086017242</v>
      </c>
      <c r="P6" s="30">
        <v>146.25456730372372</v>
      </c>
      <c r="Q6" s="30">
        <v>147.4491948339962</v>
      </c>
      <c r="R6" s="30">
        <v>147.3394011821484</v>
      </c>
      <c r="S6" s="30">
        <v>148.20252121029137</v>
      </c>
      <c r="T6" s="30">
        <v>146.90528990092457</v>
      </c>
      <c r="U6" s="57">
        <f>T6/E6-1</f>
        <v>0.21799147761539017</v>
      </c>
      <c r="V6" s="83">
        <f>T6-E6</f>
        <v>26.292549499375212</v>
      </c>
    </row>
    <row r="7" spans="1:21" ht="11.25">
      <c r="A7" s="12"/>
      <c r="B7" s="13" t="s">
        <v>54</v>
      </c>
      <c r="C7" s="2" t="s">
        <v>1</v>
      </c>
      <c r="D7" s="77">
        <v>4.532734041867183</v>
      </c>
      <c r="E7" s="31">
        <v>4.532734041867183</v>
      </c>
      <c r="F7" s="32">
        <v>4.514464245934132</v>
      </c>
      <c r="G7" s="32">
        <v>4.4738234424813665</v>
      </c>
      <c r="H7" s="32">
        <v>4.352081903793972</v>
      </c>
      <c r="I7" s="32">
        <v>4.55825404820527</v>
      </c>
      <c r="J7" s="32">
        <v>5.308107736947207</v>
      </c>
      <c r="K7" s="32">
        <v>5.731984725823536</v>
      </c>
      <c r="L7" s="32">
        <v>5.773732275870698</v>
      </c>
      <c r="M7" s="32">
        <v>6.074660844728105</v>
      </c>
      <c r="N7" s="32">
        <v>6.043917457619796</v>
      </c>
      <c r="O7" s="32">
        <v>6.15784070446845</v>
      </c>
      <c r="P7" s="32">
        <v>5.649960487877272</v>
      </c>
      <c r="Q7" s="32">
        <v>5.478117895463436</v>
      </c>
      <c r="R7" s="32">
        <v>5.004932377325683</v>
      </c>
      <c r="S7" s="32">
        <v>5.017091458857469</v>
      </c>
      <c r="T7" s="32">
        <v>4.88174036290694</v>
      </c>
      <c r="U7" s="59"/>
    </row>
    <row r="8" spans="1:21" ht="11.25">
      <c r="A8" s="12"/>
      <c r="B8" s="13" t="s">
        <v>2</v>
      </c>
      <c r="C8" s="2" t="s">
        <v>3</v>
      </c>
      <c r="D8" s="77">
        <v>113.08129197777944</v>
      </c>
      <c r="E8" s="31">
        <v>113.08129197777944</v>
      </c>
      <c r="F8" s="32">
        <v>115.91355104400537</v>
      </c>
      <c r="G8" s="32">
        <v>120.64499600450544</v>
      </c>
      <c r="H8" s="32">
        <v>120.84414444207941</v>
      </c>
      <c r="I8" s="32">
        <v>121.81407236739712</v>
      </c>
      <c r="J8" s="32">
        <v>123.26756164303923</v>
      </c>
      <c r="K8" s="32">
        <v>124.55601060520705</v>
      </c>
      <c r="L8" s="32">
        <v>126.9939257933928</v>
      </c>
      <c r="M8" s="32">
        <v>129.07037931668947</v>
      </c>
      <c r="N8" s="32">
        <v>132.14453530562233</v>
      </c>
      <c r="O8" s="32">
        <v>131.80505518527866</v>
      </c>
      <c r="P8" s="32">
        <v>135.580965932474</v>
      </c>
      <c r="Q8" s="32">
        <v>136.31036221972224</v>
      </c>
      <c r="R8" s="32">
        <v>136.32062586925994</v>
      </c>
      <c r="S8" s="32">
        <v>136.68705787989296</v>
      </c>
      <c r="T8" s="32">
        <v>135.22439459081244</v>
      </c>
      <c r="U8" s="59"/>
    </row>
    <row r="9" spans="1:21" ht="11.25">
      <c r="A9" s="12"/>
      <c r="B9" s="13" t="s">
        <v>4</v>
      </c>
      <c r="C9" s="2" t="s">
        <v>5</v>
      </c>
      <c r="D9" s="77">
        <v>1.082368717794</v>
      </c>
      <c r="E9" s="31">
        <v>1.0779459539940002</v>
      </c>
      <c r="F9" s="32">
        <v>1.0441595882718</v>
      </c>
      <c r="G9" s="32">
        <v>0.9942844769675999</v>
      </c>
      <c r="H9" s="32">
        <v>0.9200081015307</v>
      </c>
      <c r="I9" s="32">
        <v>0.8543123904041999</v>
      </c>
      <c r="J9" s="32">
        <v>0.8162356925268</v>
      </c>
      <c r="K9" s="32">
        <v>0.7904936995956</v>
      </c>
      <c r="L9" s="32">
        <v>0.7829856183239999</v>
      </c>
      <c r="M9" s="32">
        <v>0.7451770662063</v>
      </c>
      <c r="N9" s="32">
        <v>0.75080812716</v>
      </c>
      <c r="O9" s="32">
        <v>0.7642154151449999</v>
      </c>
      <c r="P9" s="32">
        <v>0.726675008787</v>
      </c>
      <c r="Q9" s="32">
        <v>0.748126669563</v>
      </c>
      <c r="R9" s="32">
        <v>0.715949178399</v>
      </c>
      <c r="S9" s="32">
        <v>0.705223348011</v>
      </c>
      <c r="T9" s="32">
        <v>0.705223348011</v>
      </c>
      <c r="U9" s="59"/>
    </row>
    <row r="10" spans="1:21" ht="11.25">
      <c r="A10" s="12"/>
      <c r="B10" s="13" t="s">
        <v>55</v>
      </c>
      <c r="C10" s="2" t="s">
        <v>6</v>
      </c>
      <c r="D10" s="77">
        <v>1.7043303956117828</v>
      </c>
      <c r="E10" s="31">
        <v>1.70432706430875</v>
      </c>
      <c r="F10" s="32">
        <v>1.502475512662234</v>
      </c>
      <c r="G10" s="32">
        <v>1.5268098826584386</v>
      </c>
      <c r="H10" s="32">
        <v>1.6940263099722566</v>
      </c>
      <c r="I10" s="32">
        <v>1.855944164742225</v>
      </c>
      <c r="J10" s="32">
        <v>1.8987964894996738</v>
      </c>
      <c r="K10" s="32">
        <v>1.7624724742283087</v>
      </c>
      <c r="L10" s="32">
        <v>1.7317085755493187</v>
      </c>
      <c r="M10" s="32">
        <v>1.7460268687437874</v>
      </c>
      <c r="N10" s="32">
        <v>1.8914802871407512</v>
      </c>
      <c r="O10" s="32">
        <v>1.6682109529271207</v>
      </c>
      <c r="P10" s="32">
        <v>1.9645497894733923</v>
      </c>
      <c r="Q10" s="32">
        <v>2.245626592711144</v>
      </c>
      <c r="R10" s="32">
        <v>2.3951344815306217</v>
      </c>
      <c r="S10" s="32">
        <v>2.5212655735645098</v>
      </c>
      <c r="T10" s="32">
        <v>2.6231076384301</v>
      </c>
      <c r="U10" s="59"/>
    </row>
    <row r="11" spans="1:21" ht="11.25">
      <c r="A11" s="12"/>
      <c r="B11" s="13" t="s">
        <v>7</v>
      </c>
      <c r="C11" s="2" t="s">
        <v>8</v>
      </c>
      <c r="D11" s="77">
        <v>0.2164413636</v>
      </c>
      <c r="E11" s="31">
        <v>0.2164413636</v>
      </c>
      <c r="F11" s="32">
        <v>0.25766829</v>
      </c>
      <c r="G11" s="32">
        <v>0.2782817532</v>
      </c>
      <c r="H11" s="32">
        <v>0.2370548268</v>
      </c>
      <c r="I11" s="32">
        <v>0.37825704972</v>
      </c>
      <c r="J11" s="32">
        <v>0.388357646688</v>
      </c>
      <c r="K11" s="32">
        <v>0.493074039744</v>
      </c>
      <c r="L11" s="32">
        <v>0.43989130468800003</v>
      </c>
      <c r="M11" s="32">
        <v>0.43638701594400003</v>
      </c>
      <c r="N11" s="32">
        <v>0.5474935825920001</v>
      </c>
      <c r="O11" s="32">
        <v>0.49678446312</v>
      </c>
      <c r="P11" s="32">
        <v>0.45780290504783994</v>
      </c>
      <c r="Q11" s="32">
        <v>0.5920286793263975</v>
      </c>
      <c r="R11" s="32">
        <v>0.6804091903776568</v>
      </c>
      <c r="S11" s="32">
        <v>0.8574623019507283</v>
      </c>
      <c r="T11" s="32">
        <v>0.9773851574182776</v>
      </c>
      <c r="U11" s="59"/>
    </row>
    <row r="12" spans="1:21" ht="11.25">
      <c r="A12" s="18"/>
      <c r="B12" s="19" t="s">
        <v>13</v>
      </c>
      <c r="C12" s="23" t="s">
        <v>9</v>
      </c>
      <c r="D12" s="78">
        <v>0</v>
      </c>
      <c r="E12" s="33">
        <v>0</v>
      </c>
      <c r="F12" s="34">
        <v>0</v>
      </c>
      <c r="G12" s="34">
        <v>0</v>
      </c>
      <c r="H12" s="34">
        <v>0.0913292439257918</v>
      </c>
      <c r="I12" s="34">
        <v>0.27925077437232954</v>
      </c>
      <c r="J12" s="34">
        <v>0.5055192576934343</v>
      </c>
      <c r="K12" s="34">
        <v>0.7561229130105452</v>
      </c>
      <c r="L12" s="34">
        <v>0.9609870475007715</v>
      </c>
      <c r="M12" s="34">
        <v>1.17192605943143</v>
      </c>
      <c r="N12" s="34">
        <v>1.4524375177944662</v>
      </c>
      <c r="O12" s="34">
        <v>1.7134018807849276</v>
      </c>
      <c r="P12" s="34">
        <v>1.874613180064238</v>
      </c>
      <c r="Q12" s="34">
        <v>2.0749327772099546</v>
      </c>
      <c r="R12" s="34">
        <v>2.222350085255514</v>
      </c>
      <c r="S12" s="34">
        <v>2.414420648014703</v>
      </c>
      <c r="T12" s="34">
        <v>2.4934388033457853</v>
      </c>
      <c r="U12" s="60"/>
    </row>
    <row r="13" spans="1:21" ht="11.25">
      <c r="A13" s="12"/>
      <c r="B13" s="13"/>
      <c r="D13" s="77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</row>
    <row r="14" spans="1:22" s="5" customFormat="1" ht="11.25">
      <c r="A14" s="20" t="s">
        <v>56</v>
      </c>
      <c r="B14" s="21"/>
      <c r="C14" s="22"/>
      <c r="D14" s="76">
        <v>88.82776597467948</v>
      </c>
      <c r="E14" s="29">
        <v>88.84783298574904</v>
      </c>
      <c r="F14" s="30">
        <v>99.33416273857075</v>
      </c>
      <c r="G14" s="30">
        <v>98.42758650508264</v>
      </c>
      <c r="H14" s="30">
        <v>96.52134321564087</v>
      </c>
      <c r="I14" s="30">
        <v>90.7724028187553</v>
      </c>
      <c r="J14" s="30">
        <v>94.12064268827403</v>
      </c>
      <c r="K14" s="30">
        <v>103.31034260180623</v>
      </c>
      <c r="L14" s="30">
        <v>96.83249621186847</v>
      </c>
      <c r="M14" s="30">
        <v>100.90897903853705</v>
      </c>
      <c r="N14" s="30">
        <v>99.07906979447495</v>
      </c>
      <c r="O14" s="30">
        <v>104.42378383581469</v>
      </c>
      <c r="P14" s="30">
        <v>110.6591934129718</v>
      </c>
      <c r="Q14" s="30">
        <v>107.7260532246782</v>
      </c>
      <c r="R14" s="30">
        <v>103.11415977915517</v>
      </c>
      <c r="S14" s="30">
        <v>102.7975321536878</v>
      </c>
      <c r="T14" s="30">
        <v>102.70760541669146</v>
      </c>
      <c r="U14" s="57">
        <f>T14/E14-1</f>
        <v>0.15599449041335078</v>
      </c>
      <c r="V14" s="83">
        <f>T14-E14</f>
        <v>13.859772430942428</v>
      </c>
    </row>
    <row r="15" spans="1:21" ht="11.25">
      <c r="A15" s="12"/>
      <c r="B15" s="13" t="s">
        <v>10</v>
      </c>
      <c r="C15" s="2" t="s">
        <v>11</v>
      </c>
      <c r="D15" s="77">
        <v>60.033345346629176</v>
      </c>
      <c r="E15" s="31">
        <v>60.04729022191476</v>
      </c>
      <c r="F15" s="32">
        <v>68.29080318356002</v>
      </c>
      <c r="G15" s="32">
        <v>66.23818816480298</v>
      </c>
      <c r="H15" s="32">
        <v>64.76161441567622</v>
      </c>
      <c r="I15" s="32">
        <v>61.09857298279647</v>
      </c>
      <c r="J15" s="32">
        <v>62.05994212444138</v>
      </c>
      <c r="K15" s="32">
        <v>67.34431251111225</v>
      </c>
      <c r="L15" s="32">
        <v>62.29355992624458</v>
      </c>
      <c r="M15" s="32">
        <v>65.21599758023544</v>
      </c>
      <c r="N15" s="32">
        <v>63.69073488913411</v>
      </c>
      <c r="O15" s="32">
        <v>65.41799860227235</v>
      </c>
      <c r="P15" s="32">
        <v>69.73365562063263</v>
      </c>
      <c r="Q15" s="32">
        <v>66.52718316783884</v>
      </c>
      <c r="R15" s="32">
        <v>64.87504107082862</v>
      </c>
      <c r="S15" s="32">
        <v>65.15068050025698</v>
      </c>
      <c r="T15" s="32">
        <v>64.74152968739419</v>
      </c>
      <c r="U15" s="59"/>
    </row>
    <row r="16" spans="1:21" ht="11.25">
      <c r="A16" s="12"/>
      <c r="B16" s="13" t="s">
        <v>12</v>
      </c>
      <c r="C16" s="2" t="s">
        <v>51</v>
      </c>
      <c r="D16" s="77">
        <v>28.19334808778783</v>
      </c>
      <c r="E16" s="31">
        <v>28.19848503084383</v>
      </c>
      <c r="F16" s="32">
        <v>30.445799474624316</v>
      </c>
      <c r="G16" s="32">
        <v>31.597960770100627</v>
      </c>
      <c r="H16" s="32">
        <v>31.15627478687081</v>
      </c>
      <c r="I16" s="32">
        <v>28.788584950699672</v>
      </c>
      <c r="J16" s="32">
        <v>29.384720705214786</v>
      </c>
      <c r="K16" s="32">
        <v>31.81629617840105</v>
      </c>
      <c r="L16" s="32">
        <v>30.302014983250228</v>
      </c>
      <c r="M16" s="32">
        <v>31.38128074877414</v>
      </c>
      <c r="N16" s="32">
        <v>30.910029607584796</v>
      </c>
      <c r="O16" s="32">
        <v>34.23678631532687</v>
      </c>
      <c r="P16" s="32">
        <v>35.82370035788656</v>
      </c>
      <c r="Q16" s="32">
        <v>35.661834302336175</v>
      </c>
      <c r="R16" s="32">
        <v>32.076884573551006</v>
      </c>
      <c r="S16" s="32">
        <v>31.477200748835493</v>
      </c>
      <c r="T16" s="32">
        <v>31.433658586774442</v>
      </c>
      <c r="U16" s="59"/>
    </row>
    <row r="17" spans="1:21" ht="11.25">
      <c r="A17" s="12"/>
      <c r="B17" s="13" t="s">
        <v>13</v>
      </c>
      <c r="C17" s="2" t="s">
        <v>9</v>
      </c>
      <c r="D17" s="77">
        <v>0.12621047939794988</v>
      </c>
      <c r="E17" s="31">
        <v>0.12473455646357466</v>
      </c>
      <c r="F17" s="32">
        <v>0.12476947894170992</v>
      </c>
      <c r="G17" s="32">
        <v>0.12637934890398017</v>
      </c>
      <c r="H17" s="32">
        <v>0.12946894462979908</v>
      </c>
      <c r="I17" s="32">
        <v>0.3999531417301809</v>
      </c>
      <c r="J17" s="32">
        <v>2.19656829634386</v>
      </c>
      <c r="K17" s="32">
        <v>3.673278411021347</v>
      </c>
      <c r="L17" s="32">
        <v>3.7513935237569096</v>
      </c>
      <c r="M17" s="32">
        <v>3.831197169827203</v>
      </c>
      <c r="N17" s="32">
        <v>3.984125795368348</v>
      </c>
      <c r="O17" s="32">
        <v>4.268934134677696</v>
      </c>
      <c r="P17" s="32">
        <v>4.599748143617898</v>
      </c>
      <c r="Q17" s="32">
        <v>5.050920492879061</v>
      </c>
      <c r="R17" s="32">
        <v>5.679721253009868</v>
      </c>
      <c r="S17" s="32">
        <v>5.6848170272640415</v>
      </c>
      <c r="T17" s="32">
        <v>6.036162664640603</v>
      </c>
      <c r="U17" s="59"/>
    </row>
    <row r="18" spans="1:21" ht="11.25">
      <c r="A18" s="18"/>
      <c r="B18" s="19" t="s">
        <v>14</v>
      </c>
      <c r="C18" s="23" t="s">
        <v>15</v>
      </c>
      <c r="D18" s="78">
        <v>0.47486206086453175</v>
      </c>
      <c r="E18" s="33">
        <v>0.477323176526876</v>
      </c>
      <c r="F18" s="34">
        <v>0.4727906014447102</v>
      </c>
      <c r="G18" s="34">
        <v>0.46505822127504576</v>
      </c>
      <c r="H18" s="34">
        <v>0.4739850684640417</v>
      </c>
      <c r="I18" s="34">
        <v>0.48529174352896975</v>
      </c>
      <c r="J18" s="34">
        <v>0.47941156227401555</v>
      </c>
      <c r="K18" s="34">
        <v>0.476455501271567</v>
      </c>
      <c r="L18" s="34">
        <v>0.4855277786167609</v>
      </c>
      <c r="M18" s="34">
        <v>0.48050353970028037</v>
      </c>
      <c r="N18" s="34">
        <v>0.49417950238767944</v>
      </c>
      <c r="O18" s="34">
        <v>0.5000647835377747</v>
      </c>
      <c r="P18" s="34">
        <v>0.5020892908347222</v>
      </c>
      <c r="Q18" s="34">
        <v>0.48611526162411256</v>
      </c>
      <c r="R18" s="34">
        <v>0.4825128817656905</v>
      </c>
      <c r="S18" s="34">
        <v>0.4848338773312873</v>
      </c>
      <c r="T18" s="34">
        <v>0.49625447788223803</v>
      </c>
      <c r="U18" s="60"/>
    </row>
    <row r="19" spans="1:21" ht="11.25">
      <c r="A19" s="12"/>
      <c r="B19" s="13"/>
      <c r="D19" s="77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59"/>
    </row>
    <row r="20" spans="1:22" s="5" customFormat="1" ht="11.25">
      <c r="A20" s="20" t="s">
        <v>64</v>
      </c>
      <c r="B20" s="21"/>
      <c r="C20" s="22"/>
      <c r="D20" s="76">
        <v>141.90062852360015</v>
      </c>
      <c r="E20" s="29">
        <v>141.96653299636128</v>
      </c>
      <c r="F20" s="30">
        <v>140.36915706122488</v>
      </c>
      <c r="G20" s="30">
        <v>136.92713076618352</v>
      </c>
      <c r="H20" s="30">
        <v>130.38656912627565</v>
      </c>
      <c r="I20" s="30">
        <v>133.37103502642162</v>
      </c>
      <c r="J20" s="30">
        <v>132.87800034406663</v>
      </c>
      <c r="K20" s="30">
        <v>133.34325906809795</v>
      </c>
      <c r="L20" s="30">
        <v>134.6183964666075</v>
      </c>
      <c r="M20" s="30">
        <v>129.66031451371686</v>
      </c>
      <c r="N20" s="30">
        <v>119.48996794013351</v>
      </c>
      <c r="O20" s="30">
        <v>119.19482775174919</v>
      </c>
      <c r="P20" s="30">
        <v>119.10817742780682</v>
      </c>
      <c r="Q20" s="30">
        <v>116.4050475671177</v>
      </c>
      <c r="R20" s="30">
        <v>115.7269412970462</v>
      </c>
      <c r="S20" s="30">
        <v>115.5666768329992</v>
      </c>
      <c r="T20" s="30">
        <v>114.83646998495692</v>
      </c>
      <c r="U20" s="57">
        <f>T20/E20-1</f>
        <v>-0.19110182124472763</v>
      </c>
      <c r="V20" s="83">
        <f>T20-E20</f>
        <v>-27.13006301140436</v>
      </c>
    </row>
    <row r="21" spans="1:21" ht="11.25">
      <c r="A21" s="12"/>
      <c r="B21" s="13" t="s">
        <v>16</v>
      </c>
      <c r="C21" s="2" t="s">
        <v>17</v>
      </c>
      <c r="D21" s="77">
        <v>83.2520356299999</v>
      </c>
      <c r="E21" s="31">
        <v>83.2736020858825</v>
      </c>
      <c r="F21" s="32">
        <v>83.2337381886512</v>
      </c>
      <c r="G21" s="32">
        <v>81.6693192899286</v>
      </c>
      <c r="H21" s="32">
        <v>77.6721998360256</v>
      </c>
      <c r="I21" s="32">
        <v>80.27218988540011</v>
      </c>
      <c r="J21" s="32">
        <v>79.9155859280321</v>
      </c>
      <c r="K21" s="32">
        <v>81.3573748180965</v>
      </c>
      <c r="L21" s="32">
        <v>82.66778927287761</v>
      </c>
      <c r="M21" s="32">
        <v>84.1100765344121</v>
      </c>
      <c r="N21" s="32">
        <v>79.4936414524766</v>
      </c>
      <c r="O21" s="32">
        <v>81.8551267020902</v>
      </c>
      <c r="P21" s="32">
        <v>82.64269682607329</v>
      </c>
      <c r="Q21" s="32">
        <v>80.8485459790072</v>
      </c>
      <c r="R21" s="32">
        <v>80.8159085419703</v>
      </c>
      <c r="S21" s="32">
        <v>82.7627684947995</v>
      </c>
      <c r="T21" s="32">
        <v>82.76340298624869</v>
      </c>
      <c r="U21" s="59"/>
    </row>
    <row r="22" spans="1:21" ht="11.25">
      <c r="A22" s="12"/>
      <c r="B22" s="13" t="s">
        <v>18</v>
      </c>
      <c r="C22" s="2" t="s">
        <v>19</v>
      </c>
      <c r="D22" s="77">
        <v>27.6827918366672</v>
      </c>
      <c r="E22" s="31">
        <v>27.683311836667198</v>
      </c>
      <c r="F22" s="32">
        <v>27.7882550920229</v>
      </c>
      <c r="G22" s="32">
        <v>27.7030268158668</v>
      </c>
      <c r="H22" s="32">
        <v>27.7182947925484</v>
      </c>
      <c r="I22" s="32">
        <v>28.276786621423998</v>
      </c>
      <c r="J22" s="32">
        <v>29.0191452891489</v>
      </c>
      <c r="K22" s="32">
        <v>29.3106592919285</v>
      </c>
      <c r="L22" s="32">
        <v>28.9641352548996</v>
      </c>
      <c r="M22" s="32">
        <v>21.5865708111136</v>
      </c>
      <c r="N22" s="32">
        <v>16.078685030733702</v>
      </c>
      <c r="O22" s="32">
        <v>14.6113451423997</v>
      </c>
      <c r="P22" s="32">
        <v>14.2575461960125</v>
      </c>
      <c r="Q22" s="32">
        <v>11.491800060351</v>
      </c>
      <c r="R22" s="32">
        <v>11.1753755137185</v>
      </c>
      <c r="S22" s="32">
        <v>8.42596813668946</v>
      </c>
      <c r="T22" s="32">
        <v>8.62911440752265</v>
      </c>
      <c r="U22" s="59"/>
    </row>
    <row r="23" spans="1:21" ht="11.25">
      <c r="A23" s="12"/>
      <c r="B23" s="13" t="s">
        <v>20</v>
      </c>
      <c r="C23" s="2" t="s">
        <v>21</v>
      </c>
      <c r="D23" s="77">
        <v>14.959053453173299</v>
      </c>
      <c r="E23" s="31">
        <v>14.919290680673798</v>
      </c>
      <c r="F23" s="32">
        <v>14.270968989498</v>
      </c>
      <c r="G23" s="32">
        <v>13.0079981437881</v>
      </c>
      <c r="H23" s="32">
        <v>12.207441986387499</v>
      </c>
      <c r="I23" s="32">
        <v>12.6416115359669</v>
      </c>
      <c r="J23" s="32">
        <v>12.4858237228795</v>
      </c>
      <c r="K23" s="32">
        <v>12.2622326372916</v>
      </c>
      <c r="L23" s="32">
        <v>11.9799019912177</v>
      </c>
      <c r="M23" s="32">
        <v>12.6308919401438</v>
      </c>
      <c r="N23" s="32">
        <v>12.1078631376439</v>
      </c>
      <c r="O23" s="32">
        <v>12.340882714825801</v>
      </c>
      <c r="P23" s="32">
        <v>12.361931510430901</v>
      </c>
      <c r="Q23" s="32">
        <v>12.351370555055501</v>
      </c>
      <c r="R23" s="32">
        <v>12.222876582961801</v>
      </c>
      <c r="S23" s="32">
        <v>12.907375790776399</v>
      </c>
      <c r="T23" s="32">
        <v>13.0767389386475</v>
      </c>
      <c r="U23" s="59"/>
    </row>
    <row r="24" spans="1:21" ht="11.25">
      <c r="A24" s="12"/>
      <c r="B24" s="13" t="s">
        <v>22</v>
      </c>
      <c r="C24" s="2" t="s">
        <v>23</v>
      </c>
      <c r="D24" s="77">
        <v>8.39724329304859</v>
      </c>
      <c r="E24" s="31">
        <v>8.55049110424359</v>
      </c>
      <c r="F24" s="32">
        <v>7.18198398921683</v>
      </c>
      <c r="G24" s="32">
        <v>7.1446684134191</v>
      </c>
      <c r="H24" s="32">
        <v>6.64806110795674</v>
      </c>
      <c r="I24" s="32">
        <v>7.0349775379790795</v>
      </c>
      <c r="J24" s="32">
        <v>7.427856797892731</v>
      </c>
      <c r="K24" s="32">
        <v>5.99710238298903</v>
      </c>
      <c r="L24" s="32">
        <v>6.62193037910663</v>
      </c>
      <c r="M24" s="32">
        <v>7.102831659921081</v>
      </c>
      <c r="N24" s="32">
        <v>7.22514684391799</v>
      </c>
      <c r="O24" s="32">
        <v>5.72352065777423</v>
      </c>
      <c r="P24" s="32">
        <v>5.015151663633961</v>
      </c>
      <c r="Q24" s="32">
        <v>6.759349122622339</v>
      </c>
      <c r="R24" s="32">
        <v>6.57136117476658</v>
      </c>
      <c r="S24" s="32">
        <v>6.1971030682176895</v>
      </c>
      <c r="T24" s="32">
        <v>5.01092587463699</v>
      </c>
      <c r="U24" s="59"/>
    </row>
    <row r="25" spans="1:21" ht="11.25">
      <c r="A25" s="12"/>
      <c r="B25" s="13" t="s">
        <v>14</v>
      </c>
      <c r="C25" s="3" t="s">
        <v>15</v>
      </c>
      <c r="D25" s="77">
        <v>1.4411431615688075</v>
      </c>
      <c r="E25" s="31">
        <v>1.3792699215585917</v>
      </c>
      <c r="F25" s="32">
        <v>1.3069183593095555</v>
      </c>
      <c r="G25" s="32">
        <v>1.2735802087559278</v>
      </c>
      <c r="H25" s="32">
        <v>1.1703666567314308</v>
      </c>
      <c r="I25" s="32">
        <v>1.1597799936683246</v>
      </c>
      <c r="J25" s="32">
        <v>1.162677437901948</v>
      </c>
      <c r="K25" s="32">
        <v>1.1398289064293505</v>
      </c>
      <c r="L25" s="32">
        <v>1.1308603884872808</v>
      </c>
      <c r="M25" s="32">
        <v>1.1569698296146649</v>
      </c>
      <c r="N25" s="32">
        <v>1.1132927675917412</v>
      </c>
      <c r="O25" s="32">
        <v>1.1633761149514719</v>
      </c>
      <c r="P25" s="32">
        <v>1.1044812828165445</v>
      </c>
      <c r="Q25" s="32">
        <v>1.0167629586899276</v>
      </c>
      <c r="R25" s="32">
        <v>0.8974695415191254</v>
      </c>
      <c r="S25" s="32">
        <v>0.8634604979757214</v>
      </c>
      <c r="T25" s="32">
        <v>0.8405195739777139</v>
      </c>
      <c r="U25" s="59"/>
    </row>
    <row r="26" spans="1:21" ht="11.25">
      <c r="A26" s="12"/>
      <c r="B26" s="13" t="s">
        <v>24</v>
      </c>
      <c r="C26" s="2" t="s">
        <v>25</v>
      </c>
      <c r="D26" s="77">
        <v>4.69061974</v>
      </c>
      <c r="E26" s="31">
        <v>4.69061974</v>
      </c>
      <c r="F26" s="32">
        <v>5.29118322</v>
      </c>
      <c r="G26" s="32">
        <v>4.578098740000001</v>
      </c>
      <c r="H26" s="32">
        <v>3.4537245800000003</v>
      </c>
      <c r="I26" s="32">
        <v>2.3791564199999997</v>
      </c>
      <c r="J26" s="32">
        <v>0.97317474</v>
      </c>
      <c r="K26" s="32">
        <v>1.05661475</v>
      </c>
      <c r="L26" s="32">
        <v>1.08994775</v>
      </c>
      <c r="M26" s="32">
        <v>0.8897906299999999</v>
      </c>
      <c r="N26" s="32">
        <v>1.1630550000000002</v>
      </c>
      <c r="O26" s="32">
        <v>0.989631045</v>
      </c>
      <c r="P26" s="32">
        <v>1.0751293700000002</v>
      </c>
      <c r="Q26" s="32">
        <v>1.0485736625</v>
      </c>
      <c r="R26" s="32">
        <v>1.0622167125000002</v>
      </c>
      <c r="S26" s="32">
        <v>1.1460534836</v>
      </c>
      <c r="T26" s="32">
        <v>1.26420604148</v>
      </c>
      <c r="U26" s="59"/>
    </row>
    <row r="27" spans="1:21" ht="11.25">
      <c r="A27" s="12"/>
      <c r="B27" s="13" t="s">
        <v>26</v>
      </c>
      <c r="C27" s="2" t="s">
        <v>101</v>
      </c>
      <c r="D27" s="77">
        <v>0.67661576044</v>
      </c>
      <c r="E27" s="31">
        <v>0.66881576044</v>
      </c>
      <c r="F27" s="32">
        <v>0.453547286416205</v>
      </c>
      <c r="G27" s="32">
        <v>0.66406515376357</v>
      </c>
      <c r="H27" s="32">
        <v>0.555407630151595</v>
      </c>
      <c r="I27" s="32">
        <v>0.5668610700134671</v>
      </c>
      <c r="J27" s="32">
        <v>0.575202301707385</v>
      </c>
      <c r="K27" s="32">
        <v>0.614719522615581</v>
      </c>
      <c r="L27" s="32">
        <v>0.573442446266038</v>
      </c>
      <c r="M27" s="32">
        <v>0.561975555294864</v>
      </c>
      <c r="N27" s="32">
        <v>0.65018714990145</v>
      </c>
      <c r="O27" s="32">
        <v>0.6169367953475351</v>
      </c>
      <c r="P27" s="32">
        <v>0.574191879594948</v>
      </c>
      <c r="Q27" s="32">
        <v>0.540779394532624</v>
      </c>
      <c r="R27" s="32">
        <v>0.49924145605668</v>
      </c>
      <c r="S27" s="32">
        <v>0.6083922134802521</v>
      </c>
      <c r="T27" s="32">
        <v>0.553371476661109</v>
      </c>
      <c r="U27" s="59"/>
    </row>
    <row r="28" spans="1:21" ht="11.25">
      <c r="A28" s="18"/>
      <c r="B28" s="19" t="s">
        <v>13</v>
      </c>
      <c r="C28" s="23" t="s">
        <v>9</v>
      </c>
      <c r="D28" s="78">
        <v>0.8011256487023583</v>
      </c>
      <c r="E28" s="33">
        <v>0.8011318668956177</v>
      </c>
      <c r="F28" s="34">
        <v>0.8425619361102078</v>
      </c>
      <c r="G28" s="34">
        <v>0.8863740006614109</v>
      </c>
      <c r="H28" s="34">
        <v>0.9610725364743784</v>
      </c>
      <c r="I28" s="34">
        <v>1.0396719619697259</v>
      </c>
      <c r="J28" s="34">
        <v>1.3185341265040575</v>
      </c>
      <c r="K28" s="34">
        <v>1.6047267587473826</v>
      </c>
      <c r="L28" s="34">
        <v>1.5903889837526426</v>
      </c>
      <c r="M28" s="34">
        <v>1.6212075532167358</v>
      </c>
      <c r="N28" s="34">
        <v>1.6580965578681348</v>
      </c>
      <c r="O28" s="34">
        <v>1.8940085793602373</v>
      </c>
      <c r="P28" s="34">
        <v>2.077048699244667</v>
      </c>
      <c r="Q28" s="34">
        <v>2.3478658343591103</v>
      </c>
      <c r="R28" s="34">
        <v>2.4824917735532144</v>
      </c>
      <c r="S28" s="34">
        <v>2.6555551474601615</v>
      </c>
      <c r="T28" s="34">
        <v>2.6981906857822637</v>
      </c>
      <c r="U28" s="60"/>
    </row>
    <row r="29" spans="1:21" ht="11.25">
      <c r="A29" s="12"/>
      <c r="B29" s="13"/>
      <c r="C29" s="2"/>
      <c r="D29" s="77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59"/>
    </row>
    <row r="30" spans="1:22" s="5" customFormat="1" ht="11.25">
      <c r="A30" s="20" t="s">
        <v>65</v>
      </c>
      <c r="B30" s="21"/>
      <c r="C30" s="24"/>
      <c r="D30" s="76">
        <v>78.83625215786459</v>
      </c>
      <c r="E30" s="29">
        <v>78.87035488924542</v>
      </c>
      <c r="F30" s="30">
        <v>91.2617566657016</v>
      </c>
      <c r="G30" s="30">
        <v>83.99695907030774</v>
      </c>
      <c r="H30" s="30">
        <v>71.4412238543928</v>
      </c>
      <c r="I30" s="30">
        <v>67.84150673285923</v>
      </c>
      <c r="J30" s="30">
        <v>69.88817057429107</v>
      </c>
      <c r="K30" s="30">
        <v>73.85758463154829</v>
      </c>
      <c r="L30" s="30">
        <v>69.73609555564589</v>
      </c>
      <c r="M30" s="30">
        <v>82.19453174794239</v>
      </c>
      <c r="N30" s="30">
        <v>75.7875911984392</v>
      </c>
      <c r="O30" s="30">
        <v>74.46213065141707</v>
      </c>
      <c r="P30" s="30">
        <v>65.87162987637711</v>
      </c>
      <c r="Q30" s="30">
        <v>70.321155121168</v>
      </c>
      <c r="R30" s="30">
        <v>71.60833248272446</v>
      </c>
      <c r="S30" s="30">
        <v>70.11460562835492</v>
      </c>
      <c r="T30" s="30">
        <v>70.76542460696344</v>
      </c>
      <c r="U30" s="57">
        <f>T30/E30-1</f>
        <v>-0.10276269573863872</v>
      </c>
      <c r="V30" s="83">
        <f>T30-E30</f>
        <v>-8.104930282281984</v>
      </c>
    </row>
    <row r="31" spans="1:21" ht="11.25">
      <c r="A31" s="12"/>
      <c r="B31" s="13" t="s">
        <v>87</v>
      </c>
      <c r="C31" s="4" t="s">
        <v>27</v>
      </c>
      <c r="D31" s="77">
        <v>48.525623384369595</v>
      </c>
      <c r="E31" s="31">
        <v>48.52562557960508</v>
      </c>
      <c r="F31" s="32">
        <v>60.60684762612558</v>
      </c>
      <c r="G31" s="32">
        <v>53.14988109490899</v>
      </c>
      <c r="H31" s="32">
        <v>40.72053971324598</v>
      </c>
      <c r="I31" s="32">
        <v>36.76796051059408</v>
      </c>
      <c r="J31" s="32">
        <v>39.4991337951278</v>
      </c>
      <c r="K31" s="32">
        <v>44.09653632312246</v>
      </c>
      <c r="L31" s="32">
        <v>39.59364859745747</v>
      </c>
      <c r="M31" s="32">
        <v>52.17237364335992</v>
      </c>
      <c r="N31" s="32">
        <v>46.17929706792096</v>
      </c>
      <c r="O31" s="32">
        <v>45.20650798798789</v>
      </c>
      <c r="P31" s="32">
        <v>38.402144329498796</v>
      </c>
      <c r="Q31" s="32">
        <v>43.68824724482219</v>
      </c>
      <c r="R31" s="32">
        <v>46.4862043854853</v>
      </c>
      <c r="S31" s="32">
        <v>44.3700643759116</v>
      </c>
      <c r="T31" s="32">
        <v>46.78447816828064</v>
      </c>
      <c r="U31" s="59"/>
    </row>
    <row r="32" spans="1:21" ht="11.25">
      <c r="A32" s="12"/>
      <c r="B32" s="13" t="s">
        <v>57</v>
      </c>
      <c r="C32" s="4" t="s">
        <v>28</v>
      </c>
      <c r="D32" s="77">
        <v>13.357923292866499</v>
      </c>
      <c r="E32" s="31">
        <v>13.357923292866499</v>
      </c>
      <c r="F32" s="32">
        <v>13.583824676326502</v>
      </c>
      <c r="G32" s="32">
        <v>13.93526753</v>
      </c>
      <c r="H32" s="32">
        <v>13.82305363</v>
      </c>
      <c r="I32" s="32">
        <v>14.5636237</v>
      </c>
      <c r="J32" s="32">
        <v>14.88750435</v>
      </c>
      <c r="K32" s="32">
        <v>15.232877800000002</v>
      </c>
      <c r="L32" s="32">
        <v>16.06542872</v>
      </c>
      <c r="M32" s="32">
        <v>15.94353718</v>
      </c>
      <c r="N32" s="32">
        <v>15.67747203</v>
      </c>
      <c r="O32" s="32">
        <v>15.53169162</v>
      </c>
      <c r="P32" s="32">
        <v>14.80289248</v>
      </c>
      <c r="Q32" s="32">
        <v>14.69685355</v>
      </c>
      <c r="R32" s="32">
        <v>13.682286529999999</v>
      </c>
      <c r="S32" s="32">
        <v>14.221851994188</v>
      </c>
      <c r="T32" s="32">
        <v>13.6893019311365</v>
      </c>
      <c r="U32" s="59"/>
    </row>
    <row r="33" spans="1:21" ht="11.25">
      <c r="A33" s="12"/>
      <c r="B33" s="13" t="s">
        <v>29</v>
      </c>
      <c r="C33" s="4" t="s">
        <v>30</v>
      </c>
      <c r="D33" s="77">
        <v>5.059866755132181</v>
      </c>
      <c r="E33" s="31">
        <v>5.057454643803338</v>
      </c>
      <c r="F33" s="32">
        <v>5.251899449477064</v>
      </c>
      <c r="G33" s="32">
        <v>5.226492576434128</v>
      </c>
      <c r="H33" s="32">
        <v>4.922878915459973</v>
      </c>
      <c r="I33" s="32">
        <v>4.616359153683033</v>
      </c>
      <c r="J33" s="32">
        <v>4.363010365273778</v>
      </c>
      <c r="K33" s="32">
        <v>4.507720705824123</v>
      </c>
      <c r="L33" s="32">
        <v>4.372067556454255</v>
      </c>
      <c r="M33" s="32">
        <v>4.575421632116018</v>
      </c>
      <c r="N33" s="32">
        <v>4.71987429593524</v>
      </c>
      <c r="O33" s="32">
        <v>4.5308088373981</v>
      </c>
      <c r="P33" s="32">
        <v>4.258734360686477</v>
      </c>
      <c r="Q33" s="32">
        <v>4.02185690343444</v>
      </c>
      <c r="R33" s="32">
        <v>4.00722528131557</v>
      </c>
      <c r="S33" s="32">
        <v>4.050774155380255</v>
      </c>
      <c r="T33" s="32">
        <v>3.8564893415673343</v>
      </c>
      <c r="U33" s="59"/>
    </row>
    <row r="34" spans="1:21" ht="11.25">
      <c r="A34" s="12"/>
      <c r="B34" s="13" t="s">
        <v>31</v>
      </c>
      <c r="C34" s="4" t="s">
        <v>32</v>
      </c>
      <c r="D34" s="77">
        <v>11.4000862877574</v>
      </c>
      <c r="E34" s="31">
        <v>11.4365289805574</v>
      </c>
      <c r="F34" s="32">
        <v>11.323727546211499</v>
      </c>
      <c r="G34" s="32">
        <v>11.1872237631955</v>
      </c>
      <c r="H34" s="32">
        <v>11.4740245514163</v>
      </c>
      <c r="I34" s="32">
        <v>11.3902042888235</v>
      </c>
      <c r="J34" s="32">
        <v>10.6325491926132</v>
      </c>
      <c r="K34" s="32">
        <v>9.53443539587147</v>
      </c>
      <c r="L34" s="32">
        <v>9.23914119061967</v>
      </c>
      <c r="M34" s="32">
        <v>9.055450076949121</v>
      </c>
      <c r="N34" s="32">
        <v>8.763267701283839</v>
      </c>
      <c r="O34" s="32">
        <v>8.745526693234881</v>
      </c>
      <c r="P34" s="32">
        <v>7.96033094463589</v>
      </c>
      <c r="Q34" s="32">
        <v>7.45779815983746</v>
      </c>
      <c r="R34" s="32">
        <v>6.9675462415153095</v>
      </c>
      <c r="S34" s="32">
        <v>6.99853173533662</v>
      </c>
      <c r="T34" s="32">
        <v>5.9535381181499</v>
      </c>
      <c r="U34" s="59"/>
    </row>
    <row r="35" spans="1:21" ht="11.25">
      <c r="A35" s="18"/>
      <c r="B35" s="19" t="s">
        <v>13</v>
      </c>
      <c r="C35" s="25" t="s">
        <v>9</v>
      </c>
      <c r="D35" s="78">
        <v>0.4927524377389264</v>
      </c>
      <c r="E35" s="33">
        <v>0.4928223924130967</v>
      </c>
      <c r="F35" s="34">
        <v>0.49545736756097375</v>
      </c>
      <c r="G35" s="34">
        <v>0.49809410576910235</v>
      </c>
      <c r="H35" s="34">
        <v>0.5007270442705429</v>
      </c>
      <c r="I35" s="34">
        <v>0.5033590797586084</v>
      </c>
      <c r="J35" s="34">
        <v>0.5059728712762956</v>
      </c>
      <c r="K35" s="34">
        <v>0.4860144067302494</v>
      </c>
      <c r="L35" s="34">
        <v>0.4658094911144969</v>
      </c>
      <c r="M35" s="34">
        <v>0.44774921551735614</v>
      </c>
      <c r="N35" s="34">
        <v>0.4476801032991652</v>
      </c>
      <c r="O35" s="34">
        <v>0.4475955127962069</v>
      </c>
      <c r="P35" s="34">
        <v>0.44752776155595464</v>
      </c>
      <c r="Q35" s="34">
        <v>0.4563992630739044</v>
      </c>
      <c r="R35" s="34">
        <v>0.4650700444082695</v>
      </c>
      <c r="S35" s="34">
        <v>0.4733833675384406</v>
      </c>
      <c r="T35" s="34">
        <v>0.48161704782905834</v>
      </c>
      <c r="U35" s="60"/>
    </row>
    <row r="36" spans="1:21" ht="11.25">
      <c r="A36" s="12"/>
      <c r="B36" s="13"/>
      <c r="D36" s="77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59"/>
    </row>
    <row r="37" spans="1:22" s="5" customFormat="1" ht="11.25">
      <c r="A37" s="20" t="s">
        <v>58</v>
      </c>
      <c r="B37" s="21"/>
      <c r="C37" s="22"/>
      <c r="D37" s="76">
        <v>117.89850655139026</v>
      </c>
      <c r="E37" s="29">
        <v>117.90158031266223</v>
      </c>
      <c r="F37" s="30">
        <v>115.4352852236266</v>
      </c>
      <c r="G37" s="30">
        <v>114.99187628667012</v>
      </c>
      <c r="H37" s="30">
        <v>109.82412397012203</v>
      </c>
      <c r="I37" s="30">
        <v>109.87653474193087</v>
      </c>
      <c r="J37" s="30">
        <v>111.13370594768621</v>
      </c>
      <c r="K37" s="30">
        <v>112.0358184327775</v>
      </c>
      <c r="L37" s="30">
        <v>113.05383715967572</v>
      </c>
      <c r="M37" s="30">
        <v>112.6882501487433</v>
      </c>
      <c r="N37" s="30">
        <v>111.18068745717132</v>
      </c>
      <c r="O37" s="30">
        <v>111.67042279371594</v>
      </c>
      <c r="P37" s="30">
        <v>109.47686984892619</v>
      </c>
      <c r="Q37" s="30">
        <v>109.34866467278893</v>
      </c>
      <c r="R37" s="30">
        <v>105.60437760219548</v>
      </c>
      <c r="S37" s="30">
        <v>105.81488898015944</v>
      </c>
      <c r="T37" s="30">
        <v>104.7929141401295</v>
      </c>
      <c r="U37" s="57">
        <f>T37/E37-1</f>
        <v>-0.1111831252623584</v>
      </c>
      <c r="V37" s="83">
        <f>T37-E37</f>
        <v>-13.108666172532736</v>
      </c>
    </row>
    <row r="38" spans="1:21" ht="11.25">
      <c r="A38" s="12"/>
      <c r="B38" s="13" t="s">
        <v>59</v>
      </c>
      <c r="C38" s="2" t="s">
        <v>33</v>
      </c>
      <c r="D38" s="77">
        <v>10.729031524883556</v>
      </c>
      <c r="E38" s="31">
        <v>10.729029172263132</v>
      </c>
      <c r="F38" s="32">
        <v>11.125443571268391</v>
      </c>
      <c r="G38" s="32">
        <v>10.820780048863506</v>
      </c>
      <c r="H38" s="32">
        <v>10.08594789956335</v>
      </c>
      <c r="I38" s="32">
        <v>9.658572063113176</v>
      </c>
      <c r="J38" s="32">
        <v>10.25680401729951</v>
      </c>
      <c r="K38" s="32">
        <v>10.417456877176408</v>
      </c>
      <c r="L38" s="32">
        <v>10.418779810606114</v>
      </c>
      <c r="M38" s="32">
        <v>10.347580480039285</v>
      </c>
      <c r="N38" s="32">
        <v>10.392016692520608</v>
      </c>
      <c r="O38" s="32">
        <v>9.962040425427743</v>
      </c>
      <c r="P38" s="32">
        <v>10.115800520729795</v>
      </c>
      <c r="Q38" s="32">
        <v>10.065689565914022</v>
      </c>
      <c r="R38" s="32">
        <v>9.554628360157196</v>
      </c>
      <c r="S38" s="32">
        <v>9.786831222659426</v>
      </c>
      <c r="T38" s="32">
        <v>9.46044181130739</v>
      </c>
      <c r="U38" s="59"/>
    </row>
    <row r="39" spans="1:21" ht="11.25">
      <c r="A39" s="12"/>
      <c r="B39" s="13" t="s">
        <v>34</v>
      </c>
      <c r="C39" s="2" t="s">
        <v>35</v>
      </c>
      <c r="D39" s="77">
        <v>55.8783824704634</v>
      </c>
      <c r="E39" s="31">
        <v>55.8814585028141</v>
      </c>
      <c r="F39" s="32">
        <v>53.8053415791847</v>
      </c>
      <c r="G39" s="32">
        <v>54.436206984475994</v>
      </c>
      <c r="H39" s="32">
        <v>50.2897149606812</v>
      </c>
      <c r="I39" s="32">
        <v>50.6890153966778</v>
      </c>
      <c r="J39" s="32">
        <v>51.1749631576348</v>
      </c>
      <c r="K39" s="32">
        <v>51.8721722841875</v>
      </c>
      <c r="L39" s="32">
        <v>53.3849492316398</v>
      </c>
      <c r="M39" s="32">
        <v>53.3158610650502</v>
      </c>
      <c r="N39" s="32">
        <v>52.5068038940684</v>
      </c>
      <c r="O39" s="32">
        <v>52.9596471593578</v>
      </c>
      <c r="P39" s="32">
        <v>50.3753214017895</v>
      </c>
      <c r="Q39" s="32">
        <v>50.8730423434479</v>
      </c>
      <c r="R39" s="32">
        <v>48.6572908972663</v>
      </c>
      <c r="S39" s="32">
        <v>49.2137120349781</v>
      </c>
      <c r="T39" s="32">
        <v>48.6341693996261</v>
      </c>
      <c r="U39" s="59"/>
    </row>
    <row r="40" spans="1:21" ht="11.25">
      <c r="A40" s="12"/>
      <c r="B40" s="13" t="s">
        <v>36</v>
      </c>
      <c r="C40" s="2" t="s">
        <v>37</v>
      </c>
      <c r="D40" s="77">
        <v>30.6533991207848</v>
      </c>
      <c r="E40" s="31">
        <v>30.653399202326497</v>
      </c>
      <c r="F40" s="32">
        <v>30.104302109905</v>
      </c>
      <c r="G40" s="32">
        <v>29.6009325188783</v>
      </c>
      <c r="H40" s="32">
        <v>29.295793141232</v>
      </c>
      <c r="I40" s="32">
        <v>29.3222637308149</v>
      </c>
      <c r="J40" s="32">
        <v>29.423658809941298</v>
      </c>
      <c r="K40" s="32">
        <v>29.3607318249789</v>
      </c>
      <c r="L40" s="32">
        <v>28.994154980459903</v>
      </c>
      <c r="M40" s="32">
        <v>28.7834009547161</v>
      </c>
      <c r="N40" s="32">
        <v>28.7103220725354</v>
      </c>
      <c r="O40" s="32">
        <v>29.0010403271569</v>
      </c>
      <c r="P40" s="32">
        <v>29.099386453456002</v>
      </c>
      <c r="Q40" s="32">
        <v>28.6884129678004</v>
      </c>
      <c r="R40" s="32">
        <v>28.0457805040867</v>
      </c>
      <c r="S40" s="32">
        <v>27.6393878179339</v>
      </c>
      <c r="T40" s="32">
        <v>27.6315471272461</v>
      </c>
      <c r="U40" s="59"/>
    </row>
    <row r="41" spans="1:21" ht="11.25">
      <c r="A41" s="12"/>
      <c r="B41" s="13" t="s">
        <v>38</v>
      </c>
      <c r="C41" s="2" t="s">
        <v>39</v>
      </c>
      <c r="D41" s="77">
        <v>20.5373638352585</v>
      </c>
      <c r="E41" s="31">
        <v>20.5373638352585</v>
      </c>
      <c r="F41" s="32">
        <v>20.294798963268498</v>
      </c>
      <c r="G41" s="32">
        <v>20.0161257344523</v>
      </c>
      <c r="H41" s="32">
        <v>20.0251769686455</v>
      </c>
      <c r="I41" s="32">
        <v>20.071485551325</v>
      </c>
      <c r="J41" s="32">
        <v>20.1511879628106</v>
      </c>
      <c r="K41" s="32">
        <v>20.270297646434702</v>
      </c>
      <c r="L41" s="32">
        <v>20.1456863369699</v>
      </c>
      <c r="M41" s="32">
        <v>20.140271648937702</v>
      </c>
      <c r="N41" s="32">
        <v>19.4795395980469</v>
      </c>
      <c r="O41" s="32">
        <v>19.645277881773502</v>
      </c>
      <c r="P41" s="32">
        <v>19.787888272950898</v>
      </c>
      <c r="Q41" s="32">
        <v>19.6260159956266</v>
      </c>
      <c r="R41" s="32">
        <v>19.253593240685298</v>
      </c>
      <c r="S41" s="32">
        <v>19.071175904588</v>
      </c>
      <c r="T41" s="32">
        <v>18.9726758019499</v>
      </c>
      <c r="U41" s="59"/>
    </row>
    <row r="42" spans="1:21" ht="11.25">
      <c r="A42" s="18"/>
      <c r="B42" s="19" t="s">
        <v>60</v>
      </c>
      <c r="C42" s="23" t="s">
        <v>40</v>
      </c>
      <c r="D42" s="78">
        <v>0.1003296</v>
      </c>
      <c r="E42" s="33">
        <v>0.1003296</v>
      </c>
      <c r="F42" s="34">
        <v>0.105399</v>
      </c>
      <c r="G42" s="34">
        <v>0.117831</v>
      </c>
      <c r="H42" s="34">
        <v>0.127491</v>
      </c>
      <c r="I42" s="34">
        <v>0.135198</v>
      </c>
      <c r="J42" s="34">
        <v>0.127092</v>
      </c>
      <c r="K42" s="34">
        <v>0.1151598</v>
      </c>
      <c r="L42" s="34">
        <v>0.1102668</v>
      </c>
      <c r="M42" s="34">
        <v>0.10113599999999999</v>
      </c>
      <c r="N42" s="34">
        <v>0.0920052</v>
      </c>
      <c r="O42" s="34">
        <v>0.10241700000000001</v>
      </c>
      <c r="P42" s="34">
        <v>0.09847320000000001</v>
      </c>
      <c r="Q42" s="34">
        <v>0.0955038</v>
      </c>
      <c r="R42" s="34">
        <v>0.09308459999999999</v>
      </c>
      <c r="S42" s="34">
        <v>0.103782</v>
      </c>
      <c r="T42" s="34">
        <v>0.09408</v>
      </c>
      <c r="U42" s="60"/>
    </row>
    <row r="43" spans="1:21" ht="11.25">
      <c r="A43" s="12"/>
      <c r="B43" s="13"/>
      <c r="D43" s="77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59"/>
    </row>
    <row r="44" spans="1:22" s="5" customFormat="1" ht="11.25">
      <c r="A44" s="20" t="s">
        <v>62</v>
      </c>
      <c r="B44" s="21"/>
      <c r="C44" s="22"/>
      <c r="D44" s="76">
        <v>15.845008717206627</v>
      </c>
      <c r="E44" s="29">
        <v>15.973153643032877</v>
      </c>
      <c r="F44" s="30">
        <v>16.617071947572185</v>
      </c>
      <c r="G44" s="30">
        <v>17.27747719671042</v>
      </c>
      <c r="H44" s="30">
        <v>17.860319877657734</v>
      </c>
      <c r="I44" s="30">
        <v>18.335268874183917</v>
      </c>
      <c r="J44" s="30">
        <v>18.738639734611134</v>
      </c>
      <c r="K44" s="30">
        <v>19.08464103654603</v>
      </c>
      <c r="L44" s="30">
        <v>17.025358998768127</v>
      </c>
      <c r="M44" s="30">
        <v>16.928315946135555</v>
      </c>
      <c r="N44" s="30">
        <v>16.665425957912703</v>
      </c>
      <c r="O44" s="30">
        <v>16.485729985223614</v>
      </c>
      <c r="P44" s="30">
        <v>15.606210703540052</v>
      </c>
      <c r="Q44" s="30">
        <v>15.044113178416762</v>
      </c>
      <c r="R44" s="30">
        <v>14.72031206259221</v>
      </c>
      <c r="S44" s="30">
        <v>14.443513213045303</v>
      </c>
      <c r="T44" s="30">
        <v>14.104382414860192</v>
      </c>
      <c r="U44" s="57">
        <f>T44/E44-1</f>
        <v>-0.11699450652863408</v>
      </c>
      <c r="V44" s="83">
        <f>T44-E44</f>
        <v>-1.868771228172685</v>
      </c>
    </row>
    <row r="45" spans="1:21" ht="11.25">
      <c r="A45" s="12"/>
      <c r="B45" s="13" t="s">
        <v>41</v>
      </c>
      <c r="C45" s="2" t="s">
        <v>42</v>
      </c>
      <c r="D45" s="77">
        <v>11.1131887110816</v>
      </c>
      <c r="E45" s="31">
        <v>11.1131887110816</v>
      </c>
      <c r="F45" s="32">
        <v>11.7216573893026</v>
      </c>
      <c r="G45" s="32">
        <v>12.3348197704469</v>
      </c>
      <c r="H45" s="32">
        <v>12.8926804731019</v>
      </c>
      <c r="I45" s="32">
        <v>13.2849646974233</v>
      </c>
      <c r="J45" s="32">
        <v>13.6491073105488</v>
      </c>
      <c r="K45" s="32">
        <v>14.017079334485999</v>
      </c>
      <c r="L45" s="32">
        <v>12.14631770327</v>
      </c>
      <c r="M45" s="32">
        <v>12.1578469960734</v>
      </c>
      <c r="N45" s="32">
        <v>11.9148577920502</v>
      </c>
      <c r="O45" s="32">
        <v>11.521209271498002</v>
      </c>
      <c r="P45" s="32">
        <v>10.9494936406858</v>
      </c>
      <c r="Q45" s="32">
        <v>10.3120973081101</v>
      </c>
      <c r="R45" s="32">
        <v>10.008033229349499</v>
      </c>
      <c r="S45" s="32">
        <v>9.71654796069735</v>
      </c>
      <c r="T45" s="32">
        <v>9.364240456071661</v>
      </c>
      <c r="U45" s="59"/>
    </row>
    <row r="46" spans="1:21" ht="11.25">
      <c r="A46" s="12"/>
      <c r="B46" s="13" t="s">
        <v>110</v>
      </c>
      <c r="C46" s="2" t="s">
        <v>43</v>
      </c>
      <c r="D46" s="77">
        <v>2.63993449391383</v>
      </c>
      <c r="E46" s="31">
        <v>2.6352034596580403</v>
      </c>
      <c r="F46" s="32">
        <v>2.6204511017640497</v>
      </c>
      <c r="G46" s="32">
        <v>2.62834351309255</v>
      </c>
      <c r="H46" s="32">
        <v>2.60305908100471</v>
      </c>
      <c r="I46" s="32">
        <v>2.63819472802247</v>
      </c>
      <c r="J46" s="32">
        <v>2.61472651112341</v>
      </c>
      <c r="K46" s="32">
        <v>2.54423938075267</v>
      </c>
      <c r="L46" s="32">
        <v>2.34552053265102</v>
      </c>
      <c r="M46" s="32">
        <v>2.20640306490071</v>
      </c>
      <c r="N46" s="32">
        <v>2.08886587169141</v>
      </c>
      <c r="O46" s="32">
        <v>2.1427273231484603</v>
      </c>
      <c r="P46" s="32">
        <v>2.04704610421734</v>
      </c>
      <c r="Q46" s="32">
        <v>2.09149815503121</v>
      </c>
      <c r="R46" s="32">
        <v>2.04996962427174</v>
      </c>
      <c r="S46" s="32">
        <v>2.00708039042299</v>
      </c>
      <c r="T46" s="32">
        <v>1.98154728430106</v>
      </c>
      <c r="U46" s="59"/>
    </row>
    <row r="47" spans="1:21" ht="11.25">
      <c r="A47" s="12"/>
      <c r="B47" s="13" t="s">
        <v>44</v>
      </c>
      <c r="C47" s="2" t="s">
        <v>45</v>
      </c>
      <c r="D47" s="77">
        <v>1.9875212136915599</v>
      </c>
      <c r="E47" s="31">
        <v>2.1203971737736</v>
      </c>
      <c r="F47" s="32">
        <v>2.16844533919399</v>
      </c>
      <c r="G47" s="32">
        <v>2.2053503503754</v>
      </c>
      <c r="H47" s="32">
        <v>2.2528780198026204</v>
      </c>
      <c r="I47" s="32">
        <v>2.28764077207971</v>
      </c>
      <c r="J47" s="32">
        <v>2.33447360919042</v>
      </c>
      <c r="K47" s="32">
        <v>2.3687450175588602</v>
      </c>
      <c r="L47" s="32">
        <v>2.3793984590986</v>
      </c>
      <c r="M47" s="32">
        <v>2.38988158141294</v>
      </c>
      <c r="N47" s="32">
        <v>2.4272199904225897</v>
      </c>
      <c r="O47" s="32">
        <v>2.56295108682865</v>
      </c>
      <c r="P47" s="32">
        <v>2.33941865488841</v>
      </c>
      <c r="Q47" s="32">
        <v>2.35885541152695</v>
      </c>
      <c r="R47" s="32">
        <v>2.3780569052224703</v>
      </c>
      <c r="S47" s="32">
        <v>2.3969225581764597</v>
      </c>
      <c r="T47" s="32">
        <v>2.41533314073897</v>
      </c>
      <c r="U47" s="59"/>
    </row>
    <row r="48" spans="1:21" ht="11.25">
      <c r="A48" s="18"/>
      <c r="B48" s="19" t="s">
        <v>46</v>
      </c>
      <c r="C48" s="23" t="s">
        <v>47</v>
      </c>
      <c r="D48" s="78">
        <v>0.10436429851963701</v>
      </c>
      <c r="E48" s="33">
        <v>0.10436429851963701</v>
      </c>
      <c r="F48" s="34">
        <v>0.106518117311546</v>
      </c>
      <c r="G48" s="34">
        <v>0.108963562795567</v>
      </c>
      <c r="H48" s="34">
        <v>0.111702303748503</v>
      </c>
      <c r="I48" s="34">
        <v>0.124468676658435</v>
      </c>
      <c r="J48" s="34">
        <v>0.140332303748503</v>
      </c>
      <c r="K48" s="34">
        <v>0.154577303748503</v>
      </c>
      <c r="L48" s="34">
        <v>0.154122303748503</v>
      </c>
      <c r="M48" s="34">
        <v>0.174184303748503</v>
      </c>
      <c r="N48" s="34">
        <v>0.234482303748503</v>
      </c>
      <c r="O48" s="34">
        <v>0.25884230374850303</v>
      </c>
      <c r="P48" s="34">
        <v>0.270252303748503</v>
      </c>
      <c r="Q48" s="34">
        <v>0.281662303748503</v>
      </c>
      <c r="R48" s="34">
        <v>0.28425230374850297</v>
      </c>
      <c r="S48" s="34">
        <v>0.32296230374850304</v>
      </c>
      <c r="T48" s="34">
        <v>0.343261533748503</v>
      </c>
      <c r="U48" s="60"/>
    </row>
    <row r="49" spans="1:21" ht="11.25">
      <c r="A49" s="12"/>
      <c r="B49" s="13"/>
      <c r="C49" s="2"/>
      <c r="D49" s="77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59"/>
    </row>
    <row r="50" spans="1:22" s="9" customFormat="1" ht="12">
      <c r="A50" s="14" t="s">
        <v>124</v>
      </c>
      <c r="B50" s="15"/>
      <c r="D50" s="79">
        <v>563.9</v>
      </c>
      <c r="E50" s="65">
        <v>564.1721952286002</v>
      </c>
      <c r="F50" s="35">
        <v>586.2497523175696</v>
      </c>
      <c r="G50" s="35">
        <v>579.5392253847673</v>
      </c>
      <c r="H50" s="35">
        <v>554.1722248721912</v>
      </c>
      <c r="I50" s="35">
        <v>549.936838988992</v>
      </c>
      <c r="J50" s="35">
        <v>558.9437377553234</v>
      </c>
      <c r="K50" s="35">
        <v>575.721804228385</v>
      </c>
      <c r="L50" s="35">
        <v>567.9494150078914</v>
      </c>
      <c r="M50" s="35">
        <v>581.6249485668183</v>
      </c>
      <c r="N50" s="35">
        <v>565.033414626061</v>
      </c>
      <c r="O50" s="35">
        <v>568.8424036196446</v>
      </c>
      <c r="P50" s="35">
        <v>566.9766485733458</v>
      </c>
      <c r="Q50" s="35">
        <v>566.2942285981658</v>
      </c>
      <c r="R50" s="35">
        <v>558.113524405862</v>
      </c>
      <c r="S50" s="35">
        <v>556.9397380185382</v>
      </c>
      <c r="T50" s="35">
        <v>554.112086464526</v>
      </c>
      <c r="U50" s="58">
        <f>T50/E50-1</f>
        <v>-0.017831628090069107</v>
      </c>
      <c r="V50" s="81">
        <f>AVERAGE(P50:T50)</f>
        <v>560.4872452120875</v>
      </c>
    </row>
    <row r="51" spans="1:22" ht="11.25">
      <c r="A51" s="12"/>
      <c r="B51" s="13"/>
      <c r="D51" s="77"/>
      <c r="E51" s="31"/>
      <c r="F51" s="32"/>
      <c r="G51" s="32"/>
      <c r="H51" s="32"/>
      <c r="I51" s="32">
        <f aca="true" t="shared" si="0" ref="I51:S51">AVERAGE(E50:I50)</f>
        <v>566.8140473584241</v>
      </c>
      <c r="J51" s="32">
        <f t="shared" si="0"/>
        <v>565.7683558637688</v>
      </c>
      <c r="K51" s="32">
        <f t="shared" si="0"/>
        <v>563.6627662459317</v>
      </c>
      <c r="L51" s="32">
        <f t="shared" si="0"/>
        <v>561.3448041705566</v>
      </c>
      <c r="M51" s="32">
        <f t="shared" si="0"/>
        <v>566.835348909482</v>
      </c>
      <c r="N51" s="32">
        <f t="shared" si="0"/>
        <v>569.8546640368958</v>
      </c>
      <c r="O51" s="32">
        <f t="shared" si="0"/>
        <v>571.8343972097601</v>
      </c>
      <c r="P51" s="32">
        <f t="shared" si="0"/>
        <v>570.0853660787523</v>
      </c>
      <c r="Q51" s="32">
        <f t="shared" si="0"/>
        <v>569.7543287968072</v>
      </c>
      <c r="R51" s="32">
        <f t="shared" si="0"/>
        <v>565.0520439646159</v>
      </c>
      <c r="S51" s="32">
        <f t="shared" si="0"/>
        <v>563.4333086431113</v>
      </c>
      <c r="T51" s="32">
        <f>AVERAGE(P50:T50)</f>
        <v>560.4872452120875</v>
      </c>
      <c r="U51" s="59"/>
      <c r="V51" s="82">
        <f>V50/D50-1</f>
        <v>-0.006052056726214783</v>
      </c>
    </row>
    <row r="52" spans="1:21" s="5" customFormat="1" ht="11.25">
      <c r="A52" s="66" t="s">
        <v>102</v>
      </c>
      <c r="B52" s="67"/>
      <c r="C52" s="71">
        <v>5</v>
      </c>
      <c r="D52" s="74">
        <v>-23.3750558034855</v>
      </c>
      <c r="E52" s="68">
        <v>-33.989116406749496</v>
      </c>
      <c r="F52" s="69">
        <v>-30.9350661536472</v>
      </c>
      <c r="G52" s="69">
        <v>-35.545530192527</v>
      </c>
      <c r="H52" s="69">
        <v>-44.4519108463617</v>
      </c>
      <c r="I52" s="69">
        <v>-42.6062446636477</v>
      </c>
      <c r="J52" s="69">
        <v>-41.4795872459786</v>
      </c>
      <c r="K52" s="69">
        <v>-46.684115349535105</v>
      </c>
      <c r="L52" s="69">
        <v>-47.6944161646092</v>
      </c>
      <c r="M52" s="69">
        <v>-48.287421087445196</v>
      </c>
      <c r="N52" s="69">
        <v>-49.6329877834</v>
      </c>
      <c r="O52" s="69">
        <v>-37.337827502814704</v>
      </c>
      <c r="P52" s="69">
        <v>-44.8396368120766</v>
      </c>
      <c r="Q52" s="69">
        <v>-55.1581687644348</v>
      </c>
      <c r="R52" s="69">
        <v>-59.686059497719796</v>
      </c>
      <c r="S52" s="69">
        <v>-60.7333179067993</v>
      </c>
      <c r="T52" s="69">
        <v>-62.9522944969072</v>
      </c>
      <c r="U52" s="70">
        <f>T52/E52-1</f>
        <v>0.8521309510831017</v>
      </c>
    </row>
    <row r="53" spans="1:21" ht="11.25">
      <c r="A53" s="12"/>
      <c r="B53" s="13"/>
      <c r="D53" s="77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59"/>
    </row>
    <row r="54" spans="1:21" s="9" customFormat="1" ht="12">
      <c r="A54" s="16" t="s">
        <v>125</v>
      </c>
      <c r="B54" s="17"/>
      <c r="C54" s="26"/>
      <c r="D54" s="80">
        <v>540.550272617908</v>
      </c>
      <c r="E54" s="63">
        <v>530.1830788218507</v>
      </c>
      <c r="F54" s="64">
        <v>555.3146861639224</v>
      </c>
      <c r="G54" s="64">
        <v>543.9936951922402</v>
      </c>
      <c r="H54" s="64">
        <v>509.7203140258295</v>
      </c>
      <c r="I54" s="64">
        <v>507.3305943253443</v>
      </c>
      <c r="J54" s="64">
        <v>517.4641505093448</v>
      </c>
      <c r="K54" s="64">
        <v>529.03768887885</v>
      </c>
      <c r="L54" s="64">
        <v>520.2549988432821</v>
      </c>
      <c r="M54" s="64">
        <v>533.3375274793731</v>
      </c>
      <c r="N54" s="64">
        <v>515.400426842661</v>
      </c>
      <c r="O54" s="64">
        <v>531.50457611683</v>
      </c>
      <c r="P54" s="64">
        <v>522.1370117612692</v>
      </c>
      <c r="Q54" s="64">
        <v>511.136059833731</v>
      </c>
      <c r="R54" s="64">
        <v>498.42746490814216</v>
      </c>
      <c r="S54" s="64">
        <v>496.2064201117388</v>
      </c>
      <c r="T54" s="64">
        <v>491.1597919676188</v>
      </c>
      <c r="U54" s="61">
        <f>T54/E54-1</f>
        <v>-0.07360341816443428</v>
      </c>
    </row>
    <row r="55" spans="1:20" ht="11.25">
      <c r="A55" s="27" t="s">
        <v>108</v>
      </c>
      <c r="D55" s="8"/>
      <c r="E55" s="8"/>
      <c r="F55" s="8"/>
      <c r="H55" s="50" t="s">
        <v>89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1.25" customHeight="1">
      <c r="A56" s="27" t="s">
        <v>109</v>
      </c>
      <c r="D56" s="84" t="s">
        <v>128</v>
      </c>
      <c r="E56" s="84"/>
      <c r="F56" s="84"/>
      <c r="H56" s="50" t="s">
        <v>88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1.25">
      <c r="A57" s="27" t="s">
        <v>61</v>
      </c>
      <c r="D57" s="84"/>
      <c r="E57" s="84"/>
      <c r="F57" s="84"/>
      <c r="H57" s="8" t="s">
        <v>103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1.25">
      <c r="A58" s="1" t="s">
        <v>63</v>
      </c>
      <c r="D58" s="84"/>
      <c r="E58" s="84"/>
      <c r="F58" s="84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4:20" ht="11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4:20" ht="11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4:20" ht="11.2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4:20" ht="11.2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4:20" ht="11.2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4:20" ht="11.2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4:20" ht="11.2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4:20" ht="11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4:20" ht="11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4:20" ht="11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4:20" ht="11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4:20" ht="11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4:20" ht="11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4:20" ht="11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4:20" ht="11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4:20" ht="11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4:20" ht="11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4:20" ht="11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4:20" ht="11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4:20" ht="11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4:20" ht="11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4:20" ht="11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</sheetData>
  <mergeCells count="6">
    <mergeCell ref="D56:F58"/>
    <mergeCell ref="A1:U1"/>
    <mergeCell ref="D4:P4"/>
    <mergeCell ref="U4:U5"/>
    <mergeCell ref="A4:B4"/>
    <mergeCell ref="C4:C5"/>
  </mergeCells>
  <printOptions/>
  <pageMargins left="0.7874015748031497" right="0.7874015748031497" top="0.3937007874015748" bottom="0.3937007874015748" header="0.5118110236220472" footer="0.31496062992125984"/>
  <pageSetup horizontalDpi="600" verticalDpi="600" orientation="landscape" paperSize="9" scale="77" r:id="rId1"/>
  <headerFooter alignWithMargins="0">
    <oddFooter>&amp;L&amp;9CITEPA/ 12/01/2006&amp;C&amp;9&amp;P/&amp;N&amp;R&amp;9&amp;F/&amp;A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2" sqref="A2"/>
    </sheetView>
  </sheetViews>
  <sheetFormatPr defaultColWidth="11.421875" defaultRowHeight="12.75"/>
  <cols>
    <col min="2" max="2" width="31.28125" style="0" bestFit="1" customWidth="1"/>
    <col min="3" max="3" width="5.7109375" style="0" customWidth="1"/>
    <col min="4" max="9" width="8.7109375" style="0" customWidth="1"/>
  </cols>
  <sheetData>
    <row r="1" spans="1:9" ht="12.75">
      <c r="A1" s="85" t="s">
        <v>133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125191.317952296</v>
      </c>
      <c r="E6" s="37">
        <v>796.2098801773611</v>
      </c>
      <c r="F6" s="37">
        <v>2059.7877517029997</v>
      </c>
      <c r="G6" s="37">
        <v>91.3292439257918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4305.58151419088</v>
      </c>
      <c r="E7" s="32">
        <v>2.240157692457426</v>
      </c>
      <c r="F7" s="32">
        <v>44.260231910634786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118058.305105623</v>
      </c>
      <c r="E8" s="32">
        <v>791.120990151385</v>
      </c>
      <c r="F8" s="32">
        <v>1994.7183463050371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913.246425</v>
      </c>
      <c r="E9" s="32">
        <v>1.0995486957</v>
      </c>
      <c r="F9" s="32">
        <v>5.662127835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1680.56470748211</v>
      </c>
      <c r="E10" s="32">
        <v>1.49097183781875</v>
      </c>
      <c r="F10" s="32">
        <v>11.970630652327864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233.6202</v>
      </c>
      <c r="E11" s="32">
        <v>0.2582118</v>
      </c>
      <c r="F11" s="32">
        <v>3.176415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91.3292439257918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90501.77789369767</v>
      </c>
      <c r="E14" s="30">
        <v>4437.3673199675295</v>
      </c>
      <c r="F14" s="30">
        <v>1452.7290573458777</v>
      </c>
      <c r="G14" s="30">
        <v>4.6289141047601845</v>
      </c>
      <c r="H14" s="30">
        <v>0</v>
      </c>
      <c r="I14" s="42">
        <v>124.8400305250389</v>
      </c>
    </row>
    <row r="15" spans="1:9" ht="12.75">
      <c r="A15" s="12"/>
      <c r="B15" s="13" t="s">
        <v>10</v>
      </c>
      <c r="C15" s="2" t="s">
        <v>11</v>
      </c>
      <c r="D15" s="31">
        <v>59279.314756698</v>
      </c>
      <c r="E15" s="32">
        <v>4386.193467816447</v>
      </c>
      <c r="F15" s="32">
        <v>1096.106191161772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30825.5260947021</v>
      </c>
      <c r="E16" s="32">
        <v>51.17385215108271</v>
      </c>
      <c r="F16" s="32">
        <v>279.5748400176284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4.6289141047601845</v>
      </c>
      <c r="H17" s="32">
        <v>0</v>
      </c>
      <c r="I17" s="40">
        <v>124.8400305250389</v>
      </c>
    </row>
    <row r="18" spans="1:9" ht="12.75">
      <c r="A18" s="18"/>
      <c r="B18" s="19" t="s">
        <v>14</v>
      </c>
      <c r="C18" s="23" t="s">
        <v>66</v>
      </c>
      <c r="D18" s="33">
        <v>396.9370422975642</v>
      </c>
      <c r="E18" s="34">
        <v>0</v>
      </c>
      <c r="F18" s="34">
        <v>77.04802616647753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97039.84492503917</v>
      </c>
      <c r="E20" s="30">
        <v>74.1208987699121</v>
      </c>
      <c r="F20" s="30">
        <v>25470.11681099226</v>
      </c>
      <c r="G20" s="30">
        <v>2285.4734859105292</v>
      </c>
      <c r="H20" s="30">
        <v>3953.7158505405355</v>
      </c>
      <c r="I20" s="42">
        <v>1563.2971550233137</v>
      </c>
    </row>
    <row r="21" spans="1:9" ht="12.75">
      <c r="A21" s="12"/>
      <c r="B21" s="13" t="s">
        <v>16</v>
      </c>
      <c r="C21" s="2" t="s">
        <v>68</v>
      </c>
      <c r="D21" s="31">
        <v>76826.89682233</v>
      </c>
      <c r="E21" s="32">
        <v>70.50620270340464</v>
      </c>
      <c r="F21" s="32">
        <v>774.7968109922582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3020.70585224991</v>
      </c>
      <c r="E22" s="32">
        <v>2.268940298507463</v>
      </c>
      <c r="F22" s="32">
        <v>24695.32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12207.4419863875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3259.02597718874</v>
      </c>
      <c r="E24" s="32">
        <v>1.345755768</v>
      </c>
      <c r="F24" s="32">
        <v>0</v>
      </c>
      <c r="G24" s="32">
        <v>0</v>
      </c>
      <c r="H24" s="32">
        <v>2467.39</v>
      </c>
      <c r="I24" s="40">
        <v>920.2993749999999</v>
      </c>
    </row>
    <row r="25" spans="1:9" ht="12.75">
      <c r="A25" s="12"/>
      <c r="B25" s="13" t="s">
        <v>14</v>
      </c>
      <c r="C25" s="3" t="s">
        <v>66</v>
      </c>
      <c r="D25" s="31">
        <v>1170.3666567314308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71</v>
      </c>
      <c r="D26" s="31">
        <v>0</v>
      </c>
      <c r="E26" s="32">
        <v>0</v>
      </c>
      <c r="F26" s="32">
        <v>0</v>
      </c>
      <c r="G26" s="32">
        <v>2248.85498</v>
      </c>
      <c r="H26" s="32">
        <v>1068.6396</v>
      </c>
      <c r="I26" s="40">
        <v>136.23</v>
      </c>
    </row>
    <row r="27" spans="1:9" ht="12.75">
      <c r="A27" s="12"/>
      <c r="B27" s="13" t="s">
        <v>26</v>
      </c>
      <c r="C27" s="2" t="s">
        <v>101</v>
      </c>
      <c r="D27" s="31">
        <v>555.407630151595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36.618505910529166</v>
      </c>
      <c r="H28" s="34">
        <v>417.68625054053564</v>
      </c>
      <c r="I28" s="41">
        <v>506.76778002331355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63327.418202192275</v>
      </c>
      <c r="E30" s="30">
        <v>6723.813346950432</v>
      </c>
      <c r="F30" s="30">
        <v>889.2652609795098</v>
      </c>
      <c r="G30" s="30">
        <v>0</v>
      </c>
      <c r="H30" s="30">
        <v>0</v>
      </c>
      <c r="I30" s="42">
        <v>500.7270442705429</v>
      </c>
    </row>
    <row r="31" spans="1:9" ht="12.75">
      <c r="A31" s="12"/>
      <c r="B31" s="13" t="s">
        <v>87</v>
      </c>
      <c r="C31" s="4" t="s">
        <v>27</v>
      </c>
      <c r="D31" s="31">
        <v>40002.9655159606</v>
      </c>
      <c r="E31" s="32">
        <v>9.2292022250715</v>
      </c>
      <c r="F31" s="32">
        <v>708.3449950603075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13700.27</v>
      </c>
      <c r="E32" s="32">
        <v>11.605229999999999</v>
      </c>
      <c r="F32" s="32">
        <v>111.17840000000001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4844.88928623168</v>
      </c>
      <c r="E33" s="32">
        <v>47.273316109090885</v>
      </c>
      <c r="F33" s="32">
        <v>30.716313119202226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4779.2934</v>
      </c>
      <c r="E34" s="32">
        <v>6655.7055986162695</v>
      </c>
      <c r="F34" s="32">
        <v>39.0255528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500.7270442705429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9972.84346348301</v>
      </c>
      <c r="E37" s="30">
        <v>42916.64064865502</v>
      </c>
      <c r="F37" s="30">
        <v>56934.639857984024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9972.84346348301</v>
      </c>
      <c r="E38" s="32">
        <v>36.994627167956644</v>
      </c>
      <c r="F38" s="32">
        <v>76.10980891238259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50289.71496068109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29295.793141232098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13456.361880254959</v>
      </c>
      <c r="F41" s="32">
        <v>6568.815088390545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127.491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2275.61530524656</v>
      </c>
      <c r="E44" s="30">
        <v>13973.296765173896</v>
      </c>
      <c r="F44" s="30">
        <v>1611.407807237296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12892.680473101926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2275.61530524656</v>
      </c>
      <c r="E46" s="32">
        <v>145.90631935360992</v>
      </c>
      <c r="F46" s="32">
        <v>181.53745640453278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902.2576689698586</v>
      </c>
      <c r="F47" s="32">
        <v>1350.620350832763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32.45230374850296</v>
      </c>
      <c r="F48" s="34">
        <v>79.25000000000013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388308.8177419547</v>
      </c>
      <c r="E50" s="47">
        <v>68921.44885969415</v>
      </c>
      <c r="F50" s="47">
        <v>88417.94654624196</v>
      </c>
      <c r="G50" s="47">
        <v>2381.431643941081</v>
      </c>
      <c r="H50" s="47">
        <v>3953.7158505405355</v>
      </c>
      <c r="I50" s="51">
        <v>2188.8642298188956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-47505.897560506</v>
      </c>
      <c r="E52" s="69">
        <v>634.473169805055</v>
      </c>
      <c r="F52" s="69">
        <v>2419.5135443392855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340802.9201814487</v>
      </c>
      <c r="E54" s="49">
        <v>69555.92202949921</v>
      </c>
      <c r="F54" s="49">
        <v>90837.46009058124</v>
      </c>
      <c r="G54" s="49">
        <v>2381.431643941081</v>
      </c>
      <c r="H54" s="49">
        <v>3953.7158505405355</v>
      </c>
      <c r="I54" s="54">
        <v>2188.8642298188956</v>
      </c>
    </row>
    <row r="55" spans="1:9" ht="12.75">
      <c r="A55" s="27" t="s">
        <v>108</v>
      </c>
      <c r="B55" s="43"/>
      <c r="C55" s="43"/>
      <c r="D55" s="35"/>
      <c r="E55" s="35"/>
      <c r="F55" s="35"/>
      <c r="G55" s="35"/>
      <c r="H55" s="35"/>
      <c r="I55" s="35"/>
    </row>
    <row r="56" spans="1:9" ht="12.75">
      <c r="A56" s="27" t="s">
        <v>109</v>
      </c>
      <c r="B56" s="43"/>
      <c r="C56" s="43"/>
      <c r="D56" s="35"/>
      <c r="E56" s="35"/>
      <c r="F56" s="35"/>
      <c r="G56" s="35"/>
      <c r="H56" s="35"/>
      <c r="I56" s="35"/>
    </row>
    <row r="57" spans="1:9" ht="12.75">
      <c r="A57" s="27" t="s">
        <v>61</v>
      </c>
      <c r="B57" s="43"/>
      <c r="C57" s="43"/>
      <c r="D57" s="35"/>
      <c r="E57" s="35"/>
      <c r="F57" s="35"/>
      <c r="G57" s="35"/>
      <c r="H57" s="35"/>
      <c r="I57" s="35"/>
    </row>
    <row r="58" spans="1:9" ht="12.75">
      <c r="A58" s="50" t="s">
        <v>89</v>
      </c>
      <c r="B58" s="43"/>
      <c r="C58" s="43"/>
      <c r="D58" s="35"/>
      <c r="E58" s="35"/>
      <c r="F58" s="35"/>
      <c r="G58" s="35"/>
      <c r="H58" s="35"/>
      <c r="I58" s="35"/>
    </row>
    <row r="59" spans="1:9" ht="12.75">
      <c r="A59" s="50" t="s">
        <v>88</v>
      </c>
      <c r="B59" s="43"/>
      <c r="C59" s="43"/>
      <c r="D59" s="35"/>
      <c r="E59" s="35"/>
      <c r="F59" s="35"/>
      <c r="G59" s="35"/>
      <c r="H59" s="35"/>
      <c r="I59" s="35"/>
    </row>
    <row r="60" spans="1:9" ht="12.75">
      <c r="A60" s="1" t="s">
        <v>63</v>
      </c>
      <c r="B60" s="43"/>
      <c r="C60" s="43"/>
      <c r="D60" s="35"/>
      <c r="E60" s="35"/>
      <c r="F60" s="35"/>
      <c r="G60" s="35"/>
      <c r="H60" s="35"/>
      <c r="I60" s="35"/>
    </row>
  </sheetData>
  <mergeCells count="4">
    <mergeCell ref="A1:I1"/>
    <mergeCell ref="A4:B4"/>
    <mergeCell ref="C4:C5"/>
    <mergeCell ref="D4:I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2" sqref="A2"/>
    </sheetView>
  </sheetViews>
  <sheetFormatPr defaultColWidth="11.421875" defaultRowHeight="12.75"/>
  <cols>
    <col min="2" max="2" width="31.28125" style="0" bestFit="1" customWidth="1"/>
    <col min="3" max="3" width="5.7109375" style="0" customWidth="1"/>
    <col min="4" max="9" width="8.7109375" style="0" customWidth="1"/>
  </cols>
  <sheetData>
    <row r="1" spans="1:9" ht="12.75">
      <c r="A1" s="85" t="s">
        <v>134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126383.35508126761</v>
      </c>
      <c r="E6" s="37">
        <v>758.1982827399551</v>
      </c>
      <c r="F6" s="37">
        <v>2319.2866564612345</v>
      </c>
      <c r="G6" s="37">
        <v>279.25077437232954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4509.60532232098</v>
      </c>
      <c r="E7" s="32">
        <v>2.299654873188603</v>
      </c>
      <c r="F7" s="32">
        <v>46.34907101110094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118811.703510457</v>
      </c>
      <c r="E8" s="32">
        <v>752.8036656587539</v>
      </c>
      <c r="F8" s="32">
        <v>2249.5651912813705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848.03355</v>
      </c>
      <c r="E9" s="32">
        <v>1.0210323942</v>
      </c>
      <c r="F9" s="32">
        <v>5.25780801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1841.23611848965</v>
      </c>
      <c r="E10" s="32">
        <v>1.6619135938125</v>
      </c>
      <c r="F10" s="32">
        <v>13.046132658762756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372.77658</v>
      </c>
      <c r="E11" s="32">
        <v>0.41201622</v>
      </c>
      <c r="F11" s="32">
        <v>5.0684534999999995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279.25077437232954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85182.90498165446</v>
      </c>
      <c r="E14" s="30">
        <v>3845.5178614502183</v>
      </c>
      <c r="F14" s="30">
        <v>1344.0268339204358</v>
      </c>
      <c r="G14" s="30">
        <v>275.07815125515197</v>
      </c>
      <c r="H14" s="30">
        <v>0</v>
      </c>
      <c r="I14" s="42">
        <v>124.87499047502894</v>
      </c>
    </row>
    <row r="15" spans="1:9" ht="12.75">
      <c r="A15" s="12"/>
      <c r="B15" s="13" t="s">
        <v>10</v>
      </c>
      <c r="C15" s="2" t="s">
        <v>11</v>
      </c>
      <c r="D15" s="31">
        <v>56295.3741111951</v>
      </c>
      <c r="E15" s="32">
        <v>3800.5946965711832</v>
      </c>
      <c r="F15" s="32">
        <v>1002.604175030181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28479.5432647049</v>
      </c>
      <c r="E16" s="32">
        <v>44.923164879034886</v>
      </c>
      <c r="F16" s="32">
        <v>264.11852111574035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275.07815125515197</v>
      </c>
      <c r="H17" s="32">
        <v>0</v>
      </c>
      <c r="I17" s="40">
        <v>124.87499047502894</v>
      </c>
    </row>
    <row r="18" spans="1:9" ht="12.75">
      <c r="A18" s="18"/>
      <c r="B18" s="19" t="s">
        <v>14</v>
      </c>
      <c r="C18" s="23" t="s">
        <v>66</v>
      </c>
      <c r="D18" s="33">
        <v>407.98760575445544</v>
      </c>
      <c r="E18" s="34">
        <v>0</v>
      </c>
      <c r="F18" s="34">
        <v>77.30413777451432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100678.74597289637</v>
      </c>
      <c r="E20" s="30">
        <v>85.2057223902514</v>
      </c>
      <c r="F20" s="30">
        <v>26146.992449165296</v>
      </c>
      <c r="G20" s="30">
        <v>1331.461325520372</v>
      </c>
      <c r="H20" s="30">
        <v>3527.0284467738416</v>
      </c>
      <c r="I20" s="42">
        <v>1601.6011096755126</v>
      </c>
    </row>
    <row r="21" spans="1:9" ht="12.75">
      <c r="A21" s="12"/>
      <c r="B21" s="13" t="s">
        <v>16</v>
      </c>
      <c r="C21" s="2" t="s">
        <v>68</v>
      </c>
      <c r="D21" s="31">
        <v>79386.4212990542</v>
      </c>
      <c r="E21" s="32">
        <v>81.06613718061956</v>
      </c>
      <c r="F21" s="32">
        <v>804.7024491652941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2931.89817615038</v>
      </c>
      <c r="E22" s="32">
        <v>2.598445273631844</v>
      </c>
      <c r="F22" s="32">
        <v>25342.29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12641.6115359669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3992.17389804308</v>
      </c>
      <c r="E24" s="32">
        <v>1.541139936</v>
      </c>
      <c r="F24" s="32">
        <v>0</v>
      </c>
      <c r="G24" s="32">
        <v>0</v>
      </c>
      <c r="H24" s="32">
        <v>2107.37</v>
      </c>
      <c r="I24" s="40">
        <v>933.8925</v>
      </c>
    </row>
    <row r="25" spans="1:9" ht="12.75">
      <c r="A25" s="12"/>
      <c r="B25" s="13" t="s">
        <v>14</v>
      </c>
      <c r="C25" s="3" t="s">
        <v>66</v>
      </c>
      <c r="D25" s="31">
        <v>1159.7799936683246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71</v>
      </c>
      <c r="D26" s="31">
        <v>0</v>
      </c>
      <c r="E26" s="32">
        <v>0</v>
      </c>
      <c r="F26" s="32">
        <v>0</v>
      </c>
      <c r="G26" s="32">
        <v>1223.95902</v>
      </c>
      <c r="H26" s="32">
        <v>1018.9674</v>
      </c>
      <c r="I26" s="40">
        <v>136.23</v>
      </c>
    </row>
    <row r="27" spans="1:9" ht="12.75">
      <c r="A27" s="12"/>
      <c r="B27" s="13" t="s">
        <v>26</v>
      </c>
      <c r="C27" s="2" t="s">
        <v>101</v>
      </c>
      <c r="D27" s="31">
        <v>566.861070013467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107.50230552037192</v>
      </c>
      <c r="H28" s="34">
        <v>400.69104677384166</v>
      </c>
      <c r="I28" s="41">
        <v>531.4786096755124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59775.58086366873</v>
      </c>
      <c r="E30" s="30">
        <v>6724.21839885228</v>
      </c>
      <c r="F30" s="30">
        <v>838.3483905796456</v>
      </c>
      <c r="G30" s="30">
        <v>0</v>
      </c>
      <c r="H30" s="30">
        <v>0</v>
      </c>
      <c r="I30" s="42">
        <v>503.35907975860835</v>
      </c>
    </row>
    <row r="31" spans="1:9" ht="12.75">
      <c r="A31" s="12"/>
      <c r="B31" s="13" t="s">
        <v>87</v>
      </c>
      <c r="C31" s="4" t="s">
        <v>27</v>
      </c>
      <c r="D31" s="31">
        <v>36105.1085608488</v>
      </c>
      <c r="E31" s="32">
        <v>9.640114974196077</v>
      </c>
      <c r="F31" s="32">
        <v>653.2118347710888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14431</v>
      </c>
      <c r="E32" s="32">
        <v>12.2073</v>
      </c>
      <c r="F32" s="32">
        <v>120.4164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4548.01030281993</v>
      </c>
      <c r="E33" s="32">
        <v>41.76799505454555</v>
      </c>
      <c r="F33" s="32">
        <v>26.58085580855691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4691.462</v>
      </c>
      <c r="E34" s="32">
        <v>6660.602988823539</v>
      </c>
      <c r="F34" s="32">
        <v>38.1393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503.35907975860835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9549.68133251222</v>
      </c>
      <c r="E37" s="30">
        <v>42995.89307456161</v>
      </c>
      <c r="F37" s="30">
        <v>57330.960334857045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9549.68133251222</v>
      </c>
      <c r="E38" s="32">
        <v>36.50696483662578</v>
      </c>
      <c r="F38" s="32">
        <v>72.38376576433004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50689.01539667779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29322.26373081495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13501.924378910036</v>
      </c>
      <c r="F41" s="32">
        <v>6569.561172414927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135.198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2305.62929989555</v>
      </c>
      <c r="E44" s="30">
        <v>14416.962952309297</v>
      </c>
      <c r="F44" s="30">
        <v>1612.6766219790359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13284.964697423264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2305.62929989555</v>
      </c>
      <c r="E46" s="32">
        <v>149.00290456669444</v>
      </c>
      <c r="F46" s="32">
        <v>183.5625235602255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946.8955114537129</v>
      </c>
      <c r="F47" s="32">
        <v>1340.745260626002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36.09983886562641</v>
      </c>
      <c r="F48" s="34">
        <v>88.36883779280856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383875.89753189497</v>
      </c>
      <c r="E50" s="47">
        <v>68825.99629230361</v>
      </c>
      <c r="F50" s="47">
        <v>89592.29128696269</v>
      </c>
      <c r="G50" s="47">
        <v>1885.7902511478533</v>
      </c>
      <c r="H50" s="47">
        <v>3527.0284467738416</v>
      </c>
      <c r="I50" s="51">
        <v>2229.8351799091497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-45617.6202470516</v>
      </c>
      <c r="E52" s="69">
        <v>617.768491094706</v>
      </c>
      <c r="F52" s="69">
        <v>2393.6070923091943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338258.2772848434</v>
      </c>
      <c r="E54" s="49">
        <v>69443.7647833983</v>
      </c>
      <c r="F54" s="49">
        <v>91985.89837927188</v>
      </c>
      <c r="G54" s="49">
        <v>1885.7902511478533</v>
      </c>
      <c r="H54" s="49">
        <v>3527.0284467738416</v>
      </c>
      <c r="I54" s="54">
        <v>2229.8351799091497</v>
      </c>
    </row>
    <row r="55" spans="1:9" ht="12.75">
      <c r="A55" s="27" t="s">
        <v>108</v>
      </c>
      <c r="B55" s="43"/>
      <c r="C55" s="43"/>
      <c r="D55" s="35"/>
      <c r="E55" s="35"/>
      <c r="F55" s="35"/>
      <c r="G55" s="35"/>
      <c r="H55" s="35"/>
      <c r="I55" s="35"/>
    </row>
    <row r="56" spans="1:9" ht="12.75">
      <c r="A56" s="27" t="s">
        <v>109</v>
      </c>
      <c r="B56" s="43"/>
      <c r="C56" s="43"/>
      <c r="D56" s="35"/>
      <c r="E56" s="35"/>
      <c r="F56" s="35"/>
      <c r="G56" s="35"/>
      <c r="H56" s="35"/>
      <c r="I56" s="35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D4:I4"/>
    <mergeCell ref="A1:I1"/>
    <mergeCell ref="C4:C5"/>
    <mergeCell ref="A4:B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2" sqref="A2"/>
    </sheetView>
  </sheetViews>
  <sheetFormatPr defaultColWidth="11.421875" defaultRowHeight="12.75"/>
  <cols>
    <col min="2" max="2" width="31.28125" style="0" bestFit="1" customWidth="1"/>
    <col min="3" max="3" width="5.7109375" style="0" customWidth="1"/>
    <col min="4" max="9" width="8.7109375" style="0" customWidth="1"/>
  </cols>
  <sheetData>
    <row r="1" spans="1:9" ht="12.75">
      <c r="A1" s="85" t="s">
        <v>135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128338.6780033463</v>
      </c>
      <c r="E6" s="37">
        <v>754.9234417041548</v>
      </c>
      <c r="F6" s="37">
        <v>2585.457763650458</v>
      </c>
      <c r="G6" s="37">
        <v>505.5192576934343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5251.88065097657</v>
      </c>
      <c r="E7" s="32">
        <v>2.4844159846915503</v>
      </c>
      <c r="F7" s="32">
        <v>53.74266998594515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120010.16274813</v>
      </c>
      <c r="E8" s="32">
        <v>749.3736098606813</v>
      </c>
      <c r="F8" s="32">
        <v>2508.0252850485613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810.2367</v>
      </c>
      <c r="E9" s="32">
        <v>0.9755249868000001</v>
      </c>
      <c r="F9" s="32">
        <v>5.0234675399999995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1883.66707223974</v>
      </c>
      <c r="E10" s="32">
        <v>1.6668725839820082</v>
      </c>
      <c r="F10" s="32">
        <v>13.462544675951596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382.730832</v>
      </c>
      <c r="E11" s="32">
        <v>0.42301828799999996</v>
      </c>
      <c r="F11" s="32">
        <v>5.2037964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505.5192576934343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86666.96562180661</v>
      </c>
      <c r="E14" s="30">
        <v>3900.6155018894506</v>
      </c>
      <c r="F14" s="30">
        <v>1356.493268234126</v>
      </c>
      <c r="G14" s="30">
        <v>2071.662595294576</v>
      </c>
      <c r="H14" s="30">
        <v>0</v>
      </c>
      <c r="I14" s="42">
        <v>124.90570104928433</v>
      </c>
    </row>
    <row r="15" spans="1:9" ht="12.75">
      <c r="A15" s="12"/>
      <c r="B15" s="13" t="s">
        <v>10</v>
      </c>
      <c r="C15" s="2" t="s">
        <v>11</v>
      </c>
      <c r="D15" s="31">
        <v>57196.7685140214</v>
      </c>
      <c r="E15" s="32">
        <v>3851.770438153008</v>
      </c>
      <c r="F15" s="32">
        <v>1011.4031722669674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29068.3488078926</v>
      </c>
      <c r="E16" s="32">
        <v>48.84506373644247</v>
      </c>
      <c r="F16" s="32">
        <v>267.526833585742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2071.662595294576</v>
      </c>
      <c r="H17" s="32">
        <v>0</v>
      </c>
      <c r="I17" s="40">
        <v>124.90570104928433</v>
      </c>
    </row>
    <row r="18" spans="1:9" ht="12.75">
      <c r="A18" s="18"/>
      <c r="B18" s="19" t="s">
        <v>14</v>
      </c>
      <c r="C18" s="23" t="s">
        <v>66</v>
      </c>
      <c r="D18" s="33">
        <v>401.8482998925989</v>
      </c>
      <c r="E18" s="34">
        <v>0</v>
      </c>
      <c r="F18" s="34">
        <v>77.56326238141659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100807.84520837103</v>
      </c>
      <c r="E20" s="30">
        <v>81.62406351049611</v>
      </c>
      <c r="F20" s="30">
        <v>26975.681580681066</v>
      </c>
      <c r="G20" s="30">
        <v>772.1802896968724</v>
      </c>
      <c r="H20" s="30">
        <v>2599.9910720715143</v>
      </c>
      <c r="I20" s="42">
        <v>1640.6781297356706</v>
      </c>
    </row>
    <row r="21" spans="1:9" ht="12.75">
      <c r="A21" s="12"/>
      <c r="B21" s="13" t="s">
        <v>16</v>
      </c>
      <c r="C21" s="2" t="s">
        <v>68</v>
      </c>
      <c r="D21" s="31">
        <v>79037.7099833265</v>
      </c>
      <c r="E21" s="32">
        <v>77.14436402453592</v>
      </c>
      <c r="F21" s="32">
        <v>800.7315806810658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2841.33147074098</v>
      </c>
      <c r="E22" s="32">
        <v>2.863818407960202</v>
      </c>
      <c r="F22" s="32">
        <v>26174.95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12485.8237228795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4705.10029181473</v>
      </c>
      <c r="E24" s="32">
        <v>1.615881078</v>
      </c>
      <c r="F24" s="32">
        <v>0</v>
      </c>
      <c r="G24" s="32">
        <v>0</v>
      </c>
      <c r="H24" s="32">
        <v>1773.655</v>
      </c>
      <c r="I24" s="40">
        <v>947.4856249999999</v>
      </c>
    </row>
    <row r="25" spans="1:9" ht="12.75">
      <c r="A25" s="12"/>
      <c r="B25" s="13" t="s">
        <v>14</v>
      </c>
      <c r="C25" s="3" t="s">
        <v>66</v>
      </c>
      <c r="D25" s="31">
        <v>1162.677437901948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71</v>
      </c>
      <c r="D26" s="31">
        <v>0</v>
      </c>
      <c r="E26" s="32">
        <v>0</v>
      </c>
      <c r="F26" s="32">
        <v>0</v>
      </c>
      <c r="G26" s="32">
        <v>562.79394</v>
      </c>
      <c r="H26" s="32">
        <v>274.1508</v>
      </c>
      <c r="I26" s="40">
        <v>136.23</v>
      </c>
    </row>
    <row r="27" spans="1:9" ht="12.75">
      <c r="A27" s="12"/>
      <c r="B27" s="13" t="s">
        <v>26</v>
      </c>
      <c r="C27" s="2" t="s">
        <v>101</v>
      </c>
      <c r="D27" s="31">
        <v>575.202301707385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209.38634969687234</v>
      </c>
      <c r="H28" s="34">
        <v>552.1852720715143</v>
      </c>
      <c r="I28" s="41">
        <v>556.9625047356709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61902.85444654069</v>
      </c>
      <c r="E30" s="30">
        <v>6580.738038864488</v>
      </c>
      <c r="F30" s="30">
        <v>898.6052176095702</v>
      </c>
      <c r="G30" s="30">
        <v>0</v>
      </c>
      <c r="H30" s="30">
        <v>0</v>
      </c>
      <c r="I30" s="42">
        <v>505.9728712762957</v>
      </c>
    </row>
    <row r="31" spans="1:9" ht="12.75">
      <c r="A31" s="12"/>
      <c r="B31" s="13" t="s">
        <v>87</v>
      </c>
      <c r="C31" s="4" t="s">
        <v>27</v>
      </c>
      <c r="D31" s="31">
        <v>38758.6412248704</v>
      </c>
      <c r="E31" s="32">
        <v>9.529849451326406</v>
      </c>
      <c r="F31" s="32">
        <v>730.9627208060725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14753.19</v>
      </c>
      <c r="E32" s="32">
        <v>12.540149999999999</v>
      </c>
      <c r="F32" s="32">
        <v>121.77420000000001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4303.11522167028</v>
      </c>
      <c r="E33" s="32">
        <v>35.7888468</v>
      </c>
      <c r="F33" s="32">
        <v>24.106296803497703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4087.908</v>
      </c>
      <c r="E34" s="32">
        <v>6522.879192613162</v>
      </c>
      <c r="F34" s="32">
        <v>21.762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505.9728712762957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10145.5871251133</v>
      </c>
      <c r="E37" s="30">
        <v>43150.71340062341</v>
      </c>
      <c r="F37" s="30">
        <v>57837.40542194941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10145.5871251133</v>
      </c>
      <c r="E38" s="32">
        <v>34.93439998867959</v>
      </c>
      <c r="F38" s="32">
        <v>76.28249219753086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51174.963157634804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29423.658809941197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13565.028190693538</v>
      </c>
      <c r="F41" s="32">
        <v>6586.1597721170665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127.09199999999998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2256.73405855567</v>
      </c>
      <c r="E44" s="30">
        <v>14857.195136186601</v>
      </c>
      <c r="F44" s="30">
        <v>1624.7105398688982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13649.107310548836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2256.73405855567</v>
      </c>
      <c r="E46" s="32">
        <v>175.6077377334506</v>
      </c>
      <c r="F46" s="32">
        <v>182.38471483428899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991.8477841558105</v>
      </c>
      <c r="F47" s="32">
        <v>1342.6258250346093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40.63230374850297</v>
      </c>
      <c r="F48" s="34">
        <v>99.69999999999986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390118.6644637336</v>
      </c>
      <c r="E50" s="47">
        <v>69325.80958277862</v>
      </c>
      <c r="F50" s="47">
        <v>91278.35379199352</v>
      </c>
      <c r="G50" s="47">
        <v>3349.3621426848827</v>
      </c>
      <c r="H50" s="47">
        <v>2599.9910720715143</v>
      </c>
      <c r="I50" s="51">
        <v>2271.5567020612507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-44498.9677494325</v>
      </c>
      <c r="E52" s="69">
        <v>652.7437750099224</v>
      </c>
      <c r="F52" s="69">
        <v>2366.6367284439134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345619.6967143011</v>
      </c>
      <c r="E54" s="49">
        <v>69978.55335778854</v>
      </c>
      <c r="F54" s="49">
        <v>93644.99052043744</v>
      </c>
      <c r="G54" s="49">
        <v>3349.3621426848827</v>
      </c>
      <c r="H54" s="49">
        <v>2599.9910720715143</v>
      </c>
      <c r="I54" s="54">
        <v>2271.5567020612507</v>
      </c>
    </row>
    <row r="55" spans="1:2" ht="12.75">
      <c r="A55" s="27" t="s">
        <v>108</v>
      </c>
      <c r="B55" s="43"/>
    </row>
    <row r="56" spans="1:2" ht="12.75">
      <c r="A56" s="27" t="s">
        <v>109</v>
      </c>
      <c r="B56" s="43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A4:B4"/>
    <mergeCell ref="C4:C5"/>
    <mergeCell ref="D4:I4"/>
    <mergeCell ref="A1:I1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2" sqref="A2"/>
    </sheetView>
  </sheetViews>
  <sheetFormatPr defaultColWidth="11.421875" defaultRowHeight="12.75"/>
  <cols>
    <col min="2" max="2" width="31.28125" style="0" bestFit="1" customWidth="1"/>
    <col min="3" max="3" width="5.7109375" style="0" customWidth="1"/>
    <col min="4" max="9" width="8.7109375" style="0" customWidth="1"/>
  </cols>
  <sheetData>
    <row r="1" spans="1:9" ht="12.75">
      <c r="A1" s="85" t="s">
        <v>136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129715.62632485677</v>
      </c>
      <c r="E6" s="37">
        <v>768.3942581437364</v>
      </c>
      <c r="F6" s="37">
        <v>2850.0149615979835</v>
      </c>
      <c r="G6" s="37">
        <v>756.1229130105453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5671.41292883571</v>
      </c>
      <c r="E7" s="32">
        <v>2.580404044927863</v>
      </c>
      <c r="F7" s="32">
        <v>57.9913929428982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121025.299302994</v>
      </c>
      <c r="E8" s="32">
        <v>762.8419175706273</v>
      </c>
      <c r="F8" s="32">
        <v>2767.869384642428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784.6839</v>
      </c>
      <c r="E9" s="32">
        <v>0.9447594156</v>
      </c>
      <c r="F9" s="32">
        <v>4.865040179999999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1748.30017702707</v>
      </c>
      <c r="E10" s="32">
        <v>1.49009656858125</v>
      </c>
      <c r="F10" s="32">
        <v>12.682200632657281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485.930016</v>
      </c>
      <c r="E11" s="32">
        <v>0.537080544</v>
      </c>
      <c r="F11" s="32">
        <v>6.6069432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756.1229130105453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94070.53325491805</v>
      </c>
      <c r="E14" s="30">
        <v>4094.553698200831</v>
      </c>
      <c r="F14" s="30">
        <v>1471.977237666002</v>
      </c>
      <c r="G14" s="30">
        <v>3548.8359229123353</v>
      </c>
      <c r="H14" s="30">
        <v>0</v>
      </c>
      <c r="I14" s="42">
        <v>124.44248810901182</v>
      </c>
    </row>
    <row r="15" spans="1:9" ht="12.75">
      <c r="A15" s="12"/>
      <c r="B15" s="13" t="s">
        <v>10</v>
      </c>
      <c r="C15" s="2" t="s">
        <v>11</v>
      </c>
      <c r="D15" s="31">
        <v>62202.7744572005</v>
      </c>
      <c r="E15" s="32">
        <v>4042.501668708384</v>
      </c>
      <c r="F15" s="32">
        <v>1099.0363852033654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31469.0941803656</v>
      </c>
      <c r="E16" s="32">
        <v>52.05202949244711</v>
      </c>
      <c r="F16" s="32">
        <v>295.149968543005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3548.8359229123353</v>
      </c>
      <c r="H17" s="32">
        <v>0</v>
      </c>
      <c r="I17" s="40">
        <v>124.44248810901182</v>
      </c>
    </row>
    <row r="18" spans="1:9" ht="12.75">
      <c r="A18" s="18"/>
      <c r="B18" s="19" t="s">
        <v>14</v>
      </c>
      <c r="C18" s="23" t="s">
        <v>48</v>
      </c>
      <c r="D18" s="33">
        <v>398.6646173519354</v>
      </c>
      <c r="E18" s="34">
        <v>0</v>
      </c>
      <c r="F18" s="34">
        <v>77.79088391963158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101002.09924030933</v>
      </c>
      <c r="E20" s="30">
        <v>83.1952930716432</v>
      </c>
      <c r="F20" s="30">
        <v>27121.09027596969</v>
      </c>
      <c r="G20" s="30">
        <v>1056.2371634812046</v>
      </c>
      <c r="H20" s="30">
        <v>2382.1840502679333</v>
      </c>
      <c r="I20" s="42">
        <v>1698.4530449982444</v>
      </c>
    </row>
    <row r="21" spans="1:9" ht="12.75">
      <c r="A21" s="12"/>
      <c r="B21" s="13" t="s">
        <v>16</v>
      </c>
      <c r="C21" s="2" t="s">
        <v>69</v>
      </c>
      <c r="D21" s="31">
        <v>80457.0175380711</v>
      </c>
      <c r="E21" s="32">
        <v>78.83700405577753</v>
      </c>
      <c r="F21" s="32">
        <v>821.5202759696904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3008.36921730168</v>
      </c>
      <c r="E22" s="32">
        <v>2.72007462686568</v>
      </c>
      <c r="F22" s="32">
        <v>26299.57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12262.2326372916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3519.93141860003</v>
      </c>
      <c r="E24" s="32">
        <v>1.6382143889999998</v>
      </c>
      <c r="F24" s="32">
        <v>0</v>
      </c>
      <c r="G24" s="32">
        <v>0</v>
      </c>
      <c r="H24" s="32">
        <v>1514.454</v>
      </c>
      <c r="I24" s="40">
        <v>961.07875</v>
      </c>
    </row>
    <row r="25" spans="1:9" ht="12.75">
      <c r="A25" s="12"/>
      <c r="B25" s="13" t="s">
        <v>14</v>
      </c>
      <c r="C25" s="3" t="s">
        <v>48</v>
      </c>
      <c r="D25" s="31">
        <v>1139.8289064293506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72</v>
      </c>
      <c r="D26" s="31">
        <v>0</v>
      </c>
      <c r="E26" s="32">
        <v>0</v>
      </c>
      <c r="F26" s="32">
        <v>0</v>
      </c>
      <c r="G26" s="32">
        <v>682.98875</v>
      </c>
      <c r="H26" s="32">
        <v>237.396</v>
      </c>
      <c r="I26" s="40">
        <v>136.23</v>
      </c>
    </row>
    <row r="27" spans="1:9" ht="12.75">
      <c r="A27" s="12"/>
      <c r="B27" s="13" t="s">
        <v>26</v>
      </c>
      <c r="C27" s="2" t="s">
        <v>101</v>
      </c>
      <c r="D27" s="31">
        <v>614.719522615581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373.2484134812046</v>
      </c>
      <c r="H28" s="34">
        <v>630.3340502679334</v>
      </c>
      <c r="I28" s="41">
        <v>601.1442949982444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66937.51711646421</v>
      </c>
      <c r="E30" s="30">
        <v>5419.258629336383</v>
      </c>
      <c r="F30" s="30">
        <v>1014.7944790174452</v>
      </c>
      <c r="G30" s="30">
        <v>0</v>
      </c>
      <c r="H30" s="30">
        <v>0</v>
      </c>
      <c r="I30" s="42">
        <v>486.01440673024945</v>
      </c>
    </row>
    <row r="31" spans="1:9" ht="12.75">
      <c r="A31" s="12"/>
      <c r="B31" s="13" t="s">
        <v>87</v>
      </c>
      <c r="C31" s="4" t="s">
        <v>27</v>
      </c>
      <c r="D31" s="31">
        <v>43242.3331661209</v>
      </c>
      <c r="E31" s="32">
        <v>10.17905746491795</v>
      </c>
      <c r="F31" s="32">
        <v>844.0240995366324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15099.62</v>
      </c>
      <c r="E32" s="32">
        <v>12.444600000000001</v>
      </c>
      <c r="F32" s="32">
        <v>120.81320000000001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4449.85895034331</v>
      </c>
      <c r="E33" s="32">
        <v>31.278575999999997</v>
      </c>
      <c r="F33" s="32">
        <v>26.583179480812653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4145.705</v>
      </c>
      <c r="E34" s="32">
        <v>5365.356395871465</v>
      </c>
      <c r="F34" s="32">
        <v>23.374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486.01440673024945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10303.6998825887</v>
      </c>
      <c r="E37" s="30">
        <v>43180.11693236239</v>
      </c>
      <c r="F37" s="30">
        <v>58552.00161782646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10303.6998825887</v>
      </c>
      <c r="E38" s="32">
        <v>34.94135289861636</v>
      </c>
      <c r="F38" s="32">
        <v>78.81564168909048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51872.17228418747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29360.73182497896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13669.283954484816</v>
      </c>
      <c r="F41" s="32">
        <v>6601.013691949901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115.15979999999999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2171.5449425846</v>
      </c>
      <c r="E44" s="30">
        <v>15292.337286274405</v>
      </c>
      <c r="F44" s="30">
        <v>1620.758807687067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14017.07933448604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2171.5449425846</v>
      </c>
      <c r="E46" s="32">
        <v>193.89626137926516</v>
      </c>
      <c r="F46" s="32">
        <v>178.7981767888042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1036.6593866605976</v>
      </c>
      <c r="F47" s="32">
        <v>1332.0856308982627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44.702303748502885</v>
      </c>
      <c r="F48" s="34">
        <v>109.875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404201.02076172165</v>
      </c>
      <c r="E50" s="47">
        <v>68837.85609738939</v>
      </c>
      <c r="F50" s="47">
        <v>92630.63737976465</v>
      </c>
      <c r="G50" s="47">
        <v>5361.195999404084</v>
      </c>
      <c r="H50" s="47">
        <v>2382.1840502679333</v>
      </c>
      <c r="I50" s="51">
        <v>2308.9099398375056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-49645.6500402573</v>
      </c>
      <c r="E52" s="69">
        <v>629.0742308834256</v>
      </c>
      <c r="F52" s="69">
        <v>2332.4604598387937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354555.37072146434</v>
      </c>
      <c r="E54" s="49">
        <v>69466.93032827282</v>
      </c>
      <c r="F54" s="49">
        <v>94963.09783960345</v>
      </c>
      <c r="G54" s="49">
        <v>5361.195999404084</v>
      </c>
      <c r="H54" s="49">
        <v>2382.1840502679333</v>
      </c>
      <c r="I54" s="54">
        <v>2308.9099398375056</v>
      </c>
    </row>
    <row r="55" spans="1:9" ht="12.75">
      <c r="A55" s="27" t="s">
        <v>108</v>
      </c>
      <c r="B55" s="43"/>
      <c r="C55" s="43"/>
      <c r="D55" s="35"/>
      <c r="E55" s="35"/>
      <c r="F55" s="35"/>
      <c r="G55" s="35"/>
      <c r="H55" s="35"/>
      <c r="I55" s="35"/>
    </row>
    <row r="56" spans="1:9" ht="12.75">
      <c r="A56" s="27" t="s">
        <v>109</v>
      </c>
      <c r="B56" s="43"/>
      <c r="C56" s="43"/>
      <c r="D56" s="35"/>
      <c r="E56" s="35"/>
      <c r="F56" s="35"/>
      <c r="G56" s="35"/>
      <c r="H56" s="35"/>
      <c r="I56" s="35"/>
    </row>
    <row r="57" spans="1:9" ht="12.75">
      <c r="A57" s="27" t="s">
        <v>61</v>
      </c>
      <c r="B57" s="43"/>
      <c r="C57" s="43"/>
      <c r="D57" s="35"/>
      <c r="E57" s="35"/>
      <c r="F57" s="35"/>
      <c r="G57" s="35"/>
      <c r="H57" s="35"/>
      <c r="I57" s="35"/>
    </row>
    <row r="58" spans="1:9" ht="12.75">
      <c r="A58" s="50" t="s">
        <v>89</v>
      </c>
      <c r="B58" s="43"/>
      <c r="C58" s="43"/>
      <c r="D58" s="35"/>
      <c r="E58" s="35"/>
      <c r="F58" s="35"/>
      <c r="G58" s="35"/>
      <c r="H58" s="35"/>
      <c r="I58" s="35"/>
    </row>
    <row r="59" spans="1:9" ht="12.75">
      <c r="A59" s="50" t="s">
        <v>88</v>
      </c>
      <c r="B59" s="43"/>
      <c r="C59" s="43"/>
      <c r="D59" s="35"/>
      <c r="E59" s="35"/>
      <c r="F59" s="35"/>
      <c r="G59" s="35"/>
      <c r="H59" s="35"/>
      <c r="I59" s="35"/>
    </row>
    <row r="60" spans="1:9" ht="12.75">
      <c r="A60" s="1" t="s">
        <v>63</v>
      </c>
      <c r="B60" s="43"/>
      <c r="C60" s="43"/>
      <c r="D60" s="35"/>
      <c r="E60" s="35"/>
      <c r="F60" s="35"/>
      <c r="G60" s="35"/>
      <c r="H60" s="35"/>
      <c r="I60" s="35"/>
    </row>
  </sheetData>
  <mergeCells count="4">
    <mergeCell ref="A1:I1"/>
    <mergeCell ref="A4:B4"/>
    <mergeCell ref="C4:C5"/>
    <mergeCell ref="D4:I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2" sqref="A2"/>
    </sheetView>
  </sheetViews>
  <sheetFormatPr defaultColWidth="11.421875" defaultRowHeight="12.75"/>
  <cols>
    <col min="2" max="2" width="31.28125" style="0" bestFit="1" customWidth="1"/>
    <col min="3" max="3" width="5.7109375" style="0" customWidth="1"/>
    <col min="4" max="9" width="8.7109375" style="0" customWidth="1"/>
  </cols>
  <sheetData>
    <row r="1" spans="1:9" ht="12.75">
      <c r="A1" s="85" t="s">
        <v>137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131911.77802837145</v>
      </c>
      <c r="E6" s="37">
        <v>732.7262574056165</v>
      </c>
      <c r="F6" s="37">
        <v>3077.7392820477735</v>
      </c>
      <c r="G6" s="37">
        <v>960.9870475007715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5712.62377913767</v>
      </c>
      <c r="E7" s="32">
        <v>2.711583221996061</v>
      </c>
      <c r="F7" s="32">
        <v>58.396913511032075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123270.694946126</v>
      </c>
      <c r="E8" s="32">
        <v>727.1728841807767</v>
      </c>
      <c r="F8" s="32">
        <v>2996.057963086036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777.231</v>
      </c>
      <c r="E9" s="32">
        <v>0.935786124</v>
      </c>
      <c r="F9" s="32">
        <v>4.8188322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1717.71047110777</v>
      </c>
      <c r="E10" s="32">
        <v>1.4268525908437502</v>
      </c>
      <c r="F10" s="32">
        <v>12.571251850705142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433.517832</v>
      </c>
      <c r="E11" s="32">
        <v>0.479151288</v>
      </c>
      <c r="F11" s="32">
        <v>5.8943214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960.9870475007715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88112.7052180078</v>
      </c>
      <c r="E14" s="30">
        <v>3596.403168659276</v>
      </c>
      <c r="F14" s="30">
        <v>1371.9943014444818</v>
      </c>
      <c r="G14" s="30">
        <v>3627.422240453518</v>
      </c>
      <c r="H14" s="30">
        <v>0</v>
      </c>
      <c r="I14" s="42">
        <v>123.97128330339122</v>
      </c>
    </row>
    <row r="15" spans="1:9" ht="12.75">
      <c r="A15" s="12"/>
      <c r="B15" s="13" t="s">
        <v>10</v>
      </c>
      <c r="C15" s="2" t="s">
        <v>11</v>
      </c>
      <c r="D15" s="31">
        <v>57732.7864344717</v>
      </c>
      <c r="E15" s="32">
        <v>3548.783366221065</v>
      </c>
      <c r="F15" s="32">
        <v>1011.9901255518098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29972.4245914623</v>
      </c>
      <c r="E16" s="32">
        <v>47.619802438211</v>
      </c>
      <c r="F16" s="32">
        <v>281.9705893497177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3627.422240453518</v>
      </c>
      <c r="H17" s="32">
        <v>0</v>
      </c>
      <c r="I17" s="40">
        <v>123.97128330339122</v>
      </c>
    </row>
    <row r="18" spans="1:9" ht="12.75">
      <c r="A18" s="18"/>
      <c r="B18" s="19" t="s">
        <v>14</v>
      </c>
      <c r="C18" s="23" t="s">
        <v>48</v>
      </c>
      <c r="D18" s="33">
        <v>407.4941920738065</v>
      </c>
      <c r="E18" s="34">
        <v>0</v>
      </c>
      <c r="F18" s="34">
        <v>78.03358654295435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102492.12399542333</v>
      </c>
      <c r="E20" s="30">
        <v>81.38298032165194</v>
      </c>
      <c r="F20" s="30">
        <v>26834.37188210982</v>
      </c>
      <c r="G20" s="30">
        <v>1138.487084699036</v>
      </c>
      <c r="H20" s="30">
        <v>2424.9088505545405</v>
      </c>
      <c r="I20" s="42">
        <v>1647.1216734990662</v>
      </c>
    </row>
    <row r="21" spans="1:9" ht="12.75">
      <c r="A21" s="12"/>
      <c r="B21" s="13" t="s">
        <v>16</v>
      </c>
      <c r="C21" s="2" t="s">
        <v>69</v>
      </c>
      <c r="D21" s="31">
        <v>81756.2136134925</v>
      </c>
      <c r="E21" s="32">
        <v>76.69377727520418</v>
      </c>
      <c r="F21" s="32">
        <v>834.8818821098167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2961.85883698918</v>
      </c>
      <c r="E22" s="32">
        <v>2.786417910447759</v>
      </c>
      <c r="F22" s="32">
        <v>25999.49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11979.9019912177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4089.84671897063</v>
      </c>
      <c r="E24" s="32">
        <v>1.9027851359999999</v>
      </c>
      <c r="F24" s="32">
        <v>0</v>
      </c>
      <c r="G24" s="32">
        <v>0</v>
      </c>
      <c r="H24" s="32">
        <v>1555.509</v>
      </c>
      <c r="I24" s="40">
        <v>974.671875</v>
      </c>
    </row>
    <row r="25" spans="1:9" ht="12.75">
      <c r="A25" s="12"/>
      <c r="B25" s="13" t="s">
        <v>14</v>
      </c>
      <c r="C25" s="3" t="s">
        <v>48</v>
      </c>
      <c r="D25" s="31">
        <v>1130.8603884872807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72</v>
      </c>
      <c r="D26" s="31">
        <v>0</v>
      </c>
      <c r="E26" s="32">
        <v>0</v>
      </c>
      <c r="F26" s="32">
        <v>0</v>
      </c>
      <c r="G26" s="32">
        <v>693.15275</v>
      </c>
      <c r="H26" s="32">
        <v>260.565</v>
      </c>
      <c r="I26" s="40">
        <v>136.23</v>
      </c>
    </row>
    <row r="27" spans="1:9" ht="12.75">
      <c r="A27" s="12"/>
      <c r="B27" s="13" t="s">
        <v>26</v>
      </c>
      <c r="C27" s="2" t="s">
        <v>101</v>
      </c>
      <c r="D27" s="31">
        <v>573.442446266038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445.33433469903594</v>
      </c>
      <c r="H28" s="34">
        <v>608.8348505545405</v>
      </c>
      <c r="I28" s="41">
        <v>536.2197984990662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63332.80110752634</v>
      </c>
      <c r="E30" s="30">
        <v>4905.068867106576</v>
      </c>
      <c r="F30" s="30">
        <v>1032.4160898984858</v>
      </c>
      <c r="G30" s="30">
        <v>0</v>
      </c>
      <c r="H30" s="30">
        <v>0</v>
      </c>
      <c r="I30" s="42">
        <v>465.8094911144969</v>
      </c>
    </row>
    <row r="31" spans="1:9" ht="12.75">
      <c r="A31" s="12"/>
      <c r="B31" s="13" t="s">
        <v>87</v>
      </c>
      <c r="C31" s="4" t="s">
        <v>27</v>
      </c>
      <c r="D31" s="31">
        <v>38733.4418175578</v>
      </c>
      <c r="E31" s="32">
        <v>9.398809286896364</v>
      </c>
      <c r="F31" s="32">
        <v>850.8079706127716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15921.43</v>
      </c>
      <c r="E32" s="32">
        <v>13.55382</v>
      </c>
      <c r="F32" s="32">
        <v>130.4449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4321.53228996854</v>
      </c>
      <c r="E33" s="32">
        <v>25.040047200000004</v>
      </c>
      <c r="F33" s="32">
        <v>25.4952192857143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4356.397</v>
      </c>
      <c r="E34" s="32">
        <v>4857.07619061968</v>
      </c>
      <c r="F34" s="32">
        <v>25.668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465.8094911144969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10305.6511410413</v>
      </c>
      <c r="E37" s="30">
        <v>42748.552824308535</v>
      </c>
      <c r="F37" s="30">
        <v>59999.63319432592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10305.6511410413</v>
      </c>
      <c r="E38" s="32">
        <v>34.776440939688</v>
      </c>
      <c r="F38" s="32">
        <v>78.35222862512643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53384.9492316398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28994.154980459967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13609.354602908883</v>
      </c>
      <c r="F41" s="32">
        <v>6536.331734060991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110.2668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1972.94244233095</v>
      </c>
      <c r="E44" s="30">
        <v>13477.452291829322</v>
      </c>
      <c r="F44" s="30">
        <v>1574.9642646078892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12146.317703270037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1972.94244233095</v>
      </c>
      <c r="E46" s="32">
        <v>204.63698868613326</v>
      </c>
      <c r="F46" s="32">
        <v>167.94110163393847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1081.92529612465</v>
      </c>
      <c r="F47" s="32">
        <v>1297.4731629739508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44.57230374850302</v>
      </c>
      <c r="F48" s="34">
        <v>109.55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398128.00193270115</v>
      </c>
      <c r="E50" s="47">
        <v>65541.58638963099</v>
      </c>
      <c r="F50" s="47">
        <v>93891.11901443437</v>
      </c>
      <c r="G50" s="47">
        <v>5726.896372653326</v>
      </c>
      <c r="H50" s="47">
        <v>2424.9088505545405</v>
      </c>
      <c r="I50" s="51">
        <v>2236.9024479169543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-50638.0454343825</v>
      </c>
      <c r="E52" s="69">
        <v>635.5667186348613</v>
      </c>
      <c r="F52" s="69">
        <v>2308.0625511384224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347489.95649831864</v>
      </c>
      <c r="E54" s="49">
        <v>66177.15310826585</v>
      </c>
      <c r="F54" s="49">
        <v>96199.1815655728</v>
      </c>
      <c r="G54" s="49">
        <v>5726.896372653326</v>
      </c>
      <c r="H54" s="49">
        <v>2424.9088505545405</v>
      </c>
      <c r="I54" s="54">
        <v>2236.9024479169543</v>
      </c>
    </row>
    <row r="55" spans="1:9" ht="12.75">
      <c r="A55" s="27" t="s">
        <v>108</v>
      </c>
      <c r="B55" s="43"/>
      <c r="C55" s="43"/>
      <c r="D55" s="35"/>
      <c r="E55" s="35"/>
      <c r="F55" s="35"/>
      <c r="G55" s="35"/>
      <c r="H55" s="35"/>
      <c r="I55" s="35"/>
    </row>
    <row r="56" spans="1:9" ht="12.75">
      <c r="A56" s="27" t="s">
        <v>109</v>
      </c>
      <c r="B56" s="43"/>
      <c r="C56" s="43"/>
      <c r="D56" s="35"/>
      <c r="E56" s="35"/>
      <c r="F56" s="35"/>
      <c r="G56" s="35"/>
      <c r="H56" s="35"/>
      <c r="I56" s="35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C4:C5"/>
    <mergeCell ref="D4:I4"/>
    <mergeCell ref="A4:B4"/>
    <mergeCell ref="A1:I1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2" sqref="A2"/>
    </sheetView>
  </sheetViews>
  <sheetFormatPr defaultColWidth="11.421875" defaultRowHeight="12.75"/>
  <cols>
    <col min="2" max="2" width="31.28125" style="0" bestFit="1" customWidth="1"/>
    <col min="3" max="3" width="5.7109375" style="0" customWidth="1"/>
    <col min="4" max="9" width="8.7109375" style="0" customWidth="1"/>
  </cols>
  <sheetData>
    <row r="1" spans="1:9" ht="12.75">
      <c r="A1" s="85" t="s">
        <v>138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134061.6696624698</v>
      </c>
      <c r="E6" s="37">
        <v>716.5662402489753</v>
      </c>
      <c r="F6" s="37">
        <v>3294.395209592925</v>
      </c>
      <c r="G6" s="37">
        <v>1171.92605943143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6010.74098121966</v>
      </c>
      <c r="E7" s="32">
        <v>2.6060530457550963</v>
      </c>
      <c r="F7" s="32">
        <v>61.31381046268934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125149.324674585</v>
      </c>
      <c r="E8" s="32">
        <v>711.1693865508078</v>
      </c>
      <c r="F8" s="32">
        <v>3209.885255553651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739.700325</v>
      </c>
      <c r="E9" s="32">
        <v>0.8905991913</v>
      </c>
      <c r="F9" s="32">
        <v>4.586142015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1731.83936566509</v>
      </c>
      <c r="E10" s="32">
        <v>1.4248672171124999</v>
      </c>
      <c r="F10" s="32">
        <v>12.762635861584908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430.064316</v>
      </c>
      <c r="E11" s="32">
        <v>0.475334244</v>
      </c>
      <c r="F11" s="32">
        <v>5.8473657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1171.92605943143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91994.17708288346</v>
      </c>
      <c r="E14" s="30">
        <v>3642.547550329778</v>
      </c>
      <c r="F14" s="30">
        <v>1441.0572354966155</v>
      </c>
      <c r="G14" s="30">
        <v>3726.5801155979802</v>
      </c>
      <c r="H14" s="30">
        <v>0</v>
      </c>
      <c r="I14" s="42">
        <v>104.61705422922238</v>
      </c>
    </row>
    <row r="15" spans="1:9" ht="12.75">
      <c r="A15" s="12"/>
      <c r="B15" s="13" t="s">
        <v>10</v>
      </c>
      <c r="C15" s="2" t="s">
        <v>11</v>
      </c>
      <c r="D15" s="31">
        <v>60555.4299802929</v>
      </c>
      <c r="E15" s="32">
        <v>3596.779749435285</v>
      </c>
      <c r="F15" s="32">
        <v>1063.787850507247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31036.5225338535</v>
      </c>
      <c r="E16" s="32">
        <v>45.76780089449316</v>
      </c>
      <c r="F16" s="32">
        <v>298.9904140261485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3726.5801155979802</v>
      </c>
      <c r="H17" s="32">
        <v>0</v>
      </c>
      <c r="I17" s="40">
        <v>104.61705422922238</v>
      </c>
    </row>
    <row r="18" spans="1:9" ht="12.75">
      <c r="A18" s="18"/>
      <c r="B18" s="19" t="s">
        <v>14</v>
      </c>
      <c r="C18" s="23" t="s">
        <v>48</v>
      </c>
      <c r="D18" s="33">
        <v>402.22456873706045</v>
      </c>
      <c r="E18" s="34">
        <v>0</v>
      </c>
      <c r="F18" s="34">
        <v>78.27897096321993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104478.48087054922</v>
      </c>
      <c r="E20" s="30">
        <v>80.6672918260175</v>
      </c>
      <c r="F20" s="30">
        <v>19478.920168124805</v>
      </c>
      <c r="G20" s="30">
        <v>1019.448524321713</v>
      </c>
      <c r="H20" s="30">
        <v>2845.8592086268136</v>
      </c>
      <c r="I20" s="42">
        <v>1756.9384502682094</v>
      </c>
    </row>
    <row r="21" spans="1:9" ht="12.75">
      <c r="A21" s="12"/>
      <c r="B21" s="13" t="s">
        <v>16</v>
      </c>
      <c r="C21" s="2" t="s">
        <v>69</v>
      </c>
      <c r="D21" s="31">
        <v>83186.1448988678</v>
      </c>
      <c r="E21" s="32">
        <v>75.80146741940557</v>
      </c>
      <c r="F21" s="32">
        <v>848.1301681248043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2952.861706636</v>
      </c>
      <c r="E22" s="32">
        <v>2.9191044776119384</v>
      </c>
      <c r="F22" s="32">
        <v>18630.79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12630.8919401438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3989.63693999208</v>
      </c>
      <c r="E24" s="32">
        <v>1.9467199290000001</v>
      </c>
      <c r="F24" s="32">
        <v>0</v>
      </c>
      <c r="G24" s="32">
        <v>0</v>
      </c>
      <c r="H24" s="32">
        <v>1975.998</v>
      </c>
      <c r="I24" s="40">
        <v>1135.25</v>
      </c>
    </row>
    <row r="25" spans="1:9" ht="12.75">
      <c r="A25" s="12"/>
      <c r="B25" s="13" t="s">
        <v>14</v>
      </c>
      <c r="C25" s="3" t="s">
        <v>48</v>
      </c>
      <c r="D25" s="31">
        <v>1156.9698296146648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72</v>
      </c>
      <c r="D26" s="31">
        <v>0</v>
      </c>
      <c r="E26" s="32">
        <v>0</v>
      </c>
      <c r="F26" s="32">
        <v>0</v>
      </c>
      <c r="G26" s="32">
        <v>473.24663</v>
      </c>
      <c r="H26" s="32">
        <v>280.314</v>
      </c>
      <c r="I26" s="40">
        <v>136.23</v>
      </c>
    </row>
    <row r="27" spans="1:9" ht="12.75">
      <c r="A27" s="12"/>
      <c r="B27" s="13" t="s">
        <v>26</v>
      </c>
      <c r="C27" s="2" t="s">
        <v>101</v>
      </c>
      <c r="D27" s="31">
        <v>561.975555294864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546.201894321713</v>
      </c>
      <c r="H28" s="34">
        <v>589.5472086268135</v>
      </c>
      <c r="I28" s="41">
        <v>485.4584502682094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75753.45249054933</v>
      </c>
      <c r="E30" s="30">
        <v>4818.278694724659</v>
      </c>
      <c r="F30" s="30">
        <v>1175.0513471510778</v>
      </c>
      <c r="G30" s="30">
        <v>0</v>
      </c>
      <c r="H30" s="30">
        <v>0</v>
      </c>
      <c r="I30" s="42">
        <v>447.74921551735616</v>
      </c>
    </row>
    <row r="31" spans="1:9" ht="12.75">
      <c r="A31" s="12"/>
      <c r="B31" s="13" t="s">
        <v>87</v>
      </c>
      <c r="C31" s="4" t="s">
        <v>27</v>
      </c>
      <c r="D31" s="31">
        <v>51165.1976506751</v>
      </c>
      <c r="E31" s="32">
        <v>11.634680975529403</v>
      </c>
      <c r="F31" s="32">
        <v>995.54131170929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15799.16</v>
      </c>
      <c r="E32" s="32">
        <v>13.492080000000001</v>
      </c>
      <c r="F32" s="32">
        <v>130.8851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4530.05783987423</v>
      </c>
      <c r="E33" s="32">
        <v>21.6938568</v>
      </c>
      <c r="F33" s="32">
        <v>23.669935441787956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4259.037</v>
      </c>
      <c r="E34" s="32">
        <v>4771.4580769491295</v>
      </c>
      <c r="F34" s="32">
        <v>24.955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447.74921551735616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10234.1204709156</v>
      </c>
      <c r="E37" s="30">
        <v>42565.25387050508</v>
      </c>
      <c r="F37" s="30">
        <v>59888.87580732259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10234.1204709156</v>
      </c>
      <c r="E38" s="32">
        <v>34.23257881199877</v>
      </c>
      <c r="F38" s="32">
        <v>79.22743031168682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53315.86106505016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28783.40095471617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13646.484336976911</v>
      </c>
      <c r="F41" s="32">
        <v>6493.78731196075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101.136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1831.44309517516</v>
      </c>
      <c r="E44" s="30">
        <v>13552.097655823467</v>
      </c>
      <c r="F44" s="30">
        <v>1544.7751951368978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12157.846996073373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1831.44309517516</v>
      </c>
      <c r="E46" s="32">
        <v>216.455067033891</v>
      </c>
      <c r="F46" s="32">
        <v>158.50490269165928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1127.4912889677025</v>
      </c>
      <c r="F47" s="32">
        <v>1262.3902924452384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50.304303748502996</v>
      </c>
      <c r="F48" s="34">
        <v>123.88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418353.3436725425</v>
      </c>
      <c r="E50" s="47">
        <v>65375.41130345798</v>
      </c>
      <c r="F50" s="47">
        <v>86823.07496282492</v>
      </c>
      <c r="G50" s="47">
        <v>5917.954699351123</v>
      </c>
      <c r="H50" s="47">
        <v>2845.8592086268136</v>
      </c>
      <c r="I50" s="51">
        <v>2309.304720014788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-51182.2760435782</v>
      </c>
      <c r="E52" s="69">
        <v>651.1912369136118</v>
      </c>
      <c r="F52" s="69">
        <v>2243.6637192193807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367171.0676289643</v>
      </c>
      <c r="E54" s="49">
        <v>66026.60254037159</v>
      </c>
      <c r="F54" s="49">
        <v>89066.73868204429</v>
      </c>
      <c r="G54" s="49">
        <v>5917.954699351123</v>
      </c>
      <c r="H54" s="49">
        <v>2845.8592086268136</v>
      </c>
      <c r="I54" s="54">
        <v>2309.304720014788</v>
      </c>
    </row>
    <row r="55" spans="1:2" ht="12.75">
      <c r="A55" s="27" t="s">
        <v>108</v>
      </c>
      <c r="B55" s="43"/>
    </row>
    <row r="56" spans="1:2" ht="12.75">
      <c r="A56" s="27" t="s">
        <v>109</v>
      </c>
      <c r="B56" s="43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A1:I1"/>
    <mergeCell ref="A4:B4"/>
    <mergeCell ref="C4:C5"/>
    <mergeCell ref="D4:I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1" sqref="A1:I1"/>
    </sheetView>
  </sheetViews>
  <sheetFormatPr defaultColWidth="11.421875" defaultRowHeight="12.75"/>
  <cols>
    <col min="2" max="2" width="31.28125" style="0" customWidth="1"/>
    <col min="3" max="3" width="5.7109375" style="0" customWidth="1"/>
    <col min="4" max="9" width="8.7109375" style="0" customWidth="1"/>
  </cols>
  <sheetData>
    <row r="1" spans="1:9" ht="12.75">
      <c r="A1" s="85" t="s">
        <v>139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137142.44836539132</v>
      </c>
      <c r="E6" s="37">
        <v>689.0101179399766</v>
      </c>
      <c r="F6" s="37">
        <v>3546.7762768035586</v>
      </c>
      <c r="G6" s="37">
        <v>1452.4375177944662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5980.24160744034</v>
      </c>
      <c r="E7" s="32">
        <v>2.645147842167873</v>
      </c>
      <c r="F7" s="32">
        <v>61.0307023372879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128001.186501619</v>
      </c>
      <c r="E8" s="32">
        <v>683.3030466957218</v>
      </c>
      <c r="F8" s="32">
        <v>3460.045757307597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745.29</v>
      </c>
      <c r="E9" s="32">
        <v>0.89732916</v>
      </c>
      <c r="F9" s="32">
        <v>4.620798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1876.16916833199</v>
      </c>
      <c r="E10" s="32">
        <v>1.568237250086873</v>
      </c>
      <c r="F10" s="32">
        <v>13.742881558674192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539.561088</v>
      </c>
      <c r="E11" s="32">
        <v>0.596356992</v>
      </c>
      <c r="F11" s="32">
        <v>7.3361376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1452.4375177944662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90274.82007837783</v>
      </c>
      <c r="E14" s="30">
        <v>3408.4786671391166</v>
      </c>
      <c r="F14" s="30">
        <v>1411.6452535896497</v>
      </c>
      <c r="G14" s="30">
        <v>3917.3858730183683</v>
      </c>
      <c r="H14" s="30">
        <v>0</v>
      </c>
      <c r="I14" s="42">
        <v>66.73992234997985</v>
      </c>
    </row>
    <row r="15" spans="1:9" ht="12.75">
      <c r="A15" s="12"/>
      <c r="B15" s="13" t="s">
        <v>10</v>
      </c>
      <c r="C15" s="2" t="s">
        <v>11</v>
      </c>
      <c r="D15" s="31">
        <v>59286.5445443268</v>
      </c>
      <c r="E15" s="32">
        <v>3363.467642130078</v>
      </c>
      <c r="F15" s="32">
        <v>1040.7227026772343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30572.7541872599</v>
      </c>
      <c r="E16" s="32">
        <v>45.01102500903876</v>
      </c>
      <c r="F16" s="32">
        <v>292.26439531585964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3917.3858730183683</v>
      </c>
      <c r="H17" s="32">
        <v>0</v>
      </c>
      <c r="I17" s="40">
        <v>66.73992234997985</v>
      </c>
    </row>
    <row r="18" spans="1:9" ht="12.75">
      <c r="A18" s="18"/>
      <c r="B18" s="19" t="s">
        <v>14</v>
      </c>
      <c r="C18" s="23" t="s">
        <v>67</v>
      </c>
      <c r="D18" s="33">
        <v>415.52134679112373</v>
      </c>
      <c r="E18" s="34">
        <v>0</v>
      </c>
      <c r="F18" s="34">
        <v>78.65815559655572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98986.8493015628</v>
      </c>
      <c r="E20" s="30">
        <v>77.43480790066367</v>
      </c>
      <c r="F20" s="30">
        <v>14005.123272801935</v>
      </c>
      <c r="G20" s="30">
        <v>1375.8056358877795</v>
      </c>
      <c r="H20" s="30">
        <v>3529.220915425835</v>
      </c>
      <c r="I20" s="42">
        <v>1515.5340065545206</v>
      </c>
    </row>
    <row r="21" spans="1:9" ht="12.75">
      <c r="A21" s="12"/>
      <c r="B21" s="13" t="s">
        <v>16</v>
      </c>
      <c r="C21" s="2" t="s">
        <v>70</v>
      </c>
      <c r="D21" s="31">
        <v>78627.9846056038</v>
      </c>
      <c r="E21" s="32">
        <v>72.62867924905173</v>
      </c>
      <c r="F21" s="32">
        <v>793.028167623796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2863.67082107792</v>
      </c>
      <c r="E22" s="32">
        <v>2.9191044776119384</v>
      </c>
      <c r="F22" s="32">
        <v>13212.09510517814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12107.8631376439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3623.85081974399</v>
      </c>
      <c r="E24" s="32">
        <v>1.887024174</v>
      </c>
      <c r="F24" s="32">
        <v>0</v>
      </c>
      <c r="G24" s="32">
        <v>0</v>
      </c>
      <c r="H24" s="32">
        <v>2629.069</v>
      </c>
      <c r="I24" s="40">
        <v>970.34</v>
      </c>
    </row>
    <row r="25" spans="1:9" ht="12.75">
      <c r="A25" s="12"/>
      <c r="B25" s="13" t="s">
        <v>14</v>
      </c>
      <c r="C25" s="3" t="s">
        <v>67</v>
      </c>
      <c r="D25" s="31">
        <v>1113.2927675917413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73</v>
      </c>
      <c r="D26" s="31">
        <v>0</v>
      </c>
      <c r="E26" s="32">
        <v>0</v>
      </c>
      <c r="F26" s="32">
        <v>0</v>
      </c>
      <c r="G26" s="32">
        <v>696.399</v>
      </c>
      <c r="H26" s="32">
        <v>330.426</v>
      </c>
      <c r="I26" s="40">
        <v>136.23</v>
      </c>
    </row>
    <row r="27" spans="1:9" ht="12.75">
      <c r="A27" s="12"/>
      <c r="B27" s="13" t="s">
        <v>26</v>
      </c>
      <c r="C27" s="2" t="s">
        <v>101</v>
      </c>
      <c r="D27" s="31">
        <v>650.18714990145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679.4066358877795</v>
      </c>
      <c r="H28" s="34">
        <v>569.725915425835</v>
      </c>
      <c r="I28" s="41">
        <v>408.96400655452044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69615.74749281269</v>
      </c>
      <c r="E30" s="30">
        <v>4657.202698478939</v>
      </c>
      <c r="F30" s="30">
        <v>1066.9609038484339</v>
      </c>
      <c r="G30" s="30">
        <v>0</v>
      </c>
      <c r="H30" s="30">
        <v>0</v>
      </c>
      <c r="I30" s="42">
        <v>447.6801032991652</v>
      </c>
    </row>
    <row r="31" spans="1:9" ht="12.75">
      <c r="A31" s="12"/>
      <c r="B31" s="13" t="s">
        <v>87</v>
      </c>
      <c r="C31" s="4" t="s">
        <v>27</v>
      </c>
      <c r="D31" s="31">
        <v>45297.3034802869</v>
      </c>
      <c r="E31" s="32">
        <v>10.87946319508965</v>
      </c>
      <c r="F31" s="32">
        <v>871.1141244389747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15537</v>
      </c>
      <c r="E32" s="32">
        <v>13.02483</v>
      </c>
      <c r="F32" s="32">
        <v>127.4472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4681.50101252578</v>
      </c>
      <c r="E33" s="32">
        <v>16.132704</v>
      </c>
      <c r="F33" s="32">
        <v>22.240579409459112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4099.943</v>
      </c>
      <c r="E34" s="32">
        <v>4617.16570128385</v>
      </c>
      <c r="F34" s="32">
        <v>46.159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447.6801032991652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10276.6262136107</v>
      </c>
      <c r="E37" s="30">
        <v>41900.02211806005</v>
      </c>
      <c r="F37" s="30">
        <v>59004.039125500494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10276.6262136107</v>
      </c>
      <c r="E38" s="32">
        <v>35.56583642755458</v>
      </c>
      <c r="F38" s="32">
        <v>79.82464248235432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52506.80389406829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28710.322072535462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13062.129009097034</v>
      </c>
      <c r="F41" s="32">
        <v>6417.410588949854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92.0052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1731.23325660307</v>
      </c>
      <c r="E44" s="30">
        <v>13368.22330810935</v>
      </c>
      <c r="F44" s="30">
        <v>1565.9693932002995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11914.857792050221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1731.23325660307</v>
      </c>
      <c r="E46" s="32">
        <v>210.5123243390307</v>
      </c>
      <c r="F46" s="32">
        <v>147.12029074930214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1175.3208879715946</v>
      </c>
      <c r="F47" s="32">
        <v>1251.8991024509974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67.53230374850295</v>
      </c>
      <c r="F48" s="34">
        <v>166.95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408027.7247083584</v>
      </c>
      <c r="E50" s="47">
        <v>64100.371717628106</v>
      </c>
      <c r="F50" s="47">
        <v>80600.51422574438</v>
      </c>
      <c r="G50" s="47">
        <v>6745.629026700613</v>
      </c>
      <c r="H50" s="47">
        <v>3529.220915425835</v>
      </c>
      <c r="I50" s="51">
        <v>2029.9540322036657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-52437.303695252</v>
      </c>
      <c r="E52" s="69">
        <v>631.5794908032644</v>
      </c>
      <c r="F52" s="69">
        <v>2172.736421048732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355590.4210131064</v>
      </c>
      <c r="E54" s="49">
        <v>64731.95120843137</v>
      </c>
      <c r="F54" s="49">
        <v>82773.25064679311</v>
      </c>
      <c r="G54" s="49">
        <v>6745.629026700613</v>
      </c>
      <c r="H54" s="49">
        <v>3529.220915425835</v>
      </c>
      <c r="I54" s="54">
        <v>2029.9540322036657</v>
      </c>
    </row>
    <row r="55" spans="1:9" ht="12.75">
      <c r="A55" s="27" t="s">
        <v>108</v>
      </c>
      <c r="B55" s="43"/>
      <c r="C55" s="43"/>
      <c r="D55" s="35"/>
      <c r="E55" s="35"/>
      <c r="F55" s="35"/>
      <c r="G55" s="35"/>
      <c r="H55" s="35"/>
      <c r="I55" s="35"/>
    </row>
    <row r="56" spans="1:9" ht="12.75">
      <c r="A56" s="27" t="s">
        <v>109</v>
      </c>
      <c r="B56" s="43"/>
      <c r="C56" s="43"/>
      <c r="D56" s="35"/>
      <c r="E56" s="35"/>
      <c r="F56" s="35"/>
      <c r="G56" s="35"/>
      <c r="H56" s="35"/>
      <c r="I56" s="35"/>
    </row>
    <row r="57" spans="1:9" ht="12.75">
      <c r="A57" s="27" t="s">
        <v>61</v>
      </c>
      <c r="B57" s="43"/>
      <c r="C57" s="43"/>
      <c r="D57" s="35"/>
      <c r="E57" s="35"/>
      <c r="F57" s="35"/>
      <c r="G57" s="35"/>
      <c r="H57" s="35"/>
      <c r="I57" s="35"/>
    </row>
    <row r="58" spans="1:9" ht="12.75">
      <c r="A58" s="50" t="s">
        <v>89</v>
      </c>
      <c r="B58" s="43"/>
      <c r="C58" s="43"/>
      <c r="D58" s="35"/>
      <c r="E58" s="35"/>
      <c r="F58" s="35"/>
      <c r="G58" s="35"/>
      <c r="H58" s="35"/>
      <c r="I58" s="35"/>
    </row>
    <row r="59" spans="1:9" ht="12.75">
      <c r="A59" s="50" t="s">
        <v>88</v>
      </c>
      <c r="B59" s="43"/>
      <c r="C59" s="43"/>
      <c r="D59" s="35"/>
      <c r="E59" s="35"/>
      <c r="F59" s="35"/>
      <c r="G59" s="35"/>
      <c r="H59" s="35"/>
      <c r="I59" s="35"/>
    </row>
    <row r="60" spans="1:9" ht="12.75">
      <c r="A60" s="1" t="s">
        <v>63</v>
      </c>
      <c r="B60" s="43"/>
      <c r="C60" s="43"/>
      <c r="D60" s="35"/>
      <c r="E60" s="35"/>
      <c r="F60" s="35"/>
      <c r="G60" s="35"/>
      <c r="H60" s="35"/>
      <c r="I60" s="35"/>
    </row>
  </sheetData>
  <mergeCells count="4">
    <mergeCell ref="C4:C5"/>
    <mergeCell ref="D4:I4"/>
    <mergeCell ref="A1:I1"/>
    <mergeCell ref="A4:B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2" sqref="A2"/>
    </sheetView>
  </sheetViews>
  <sheetFormatPr defaultColWidth="11.421875" defaultRowHeight="12.75"/>
  <cols>
    <col min="2" max="2" width="31.28125" style="0" customWidth="1"/>
    <col min="3" max="3" width="5.7109375" style="0" customWidth="1"/>
    <col min="4" max="9" width="8.7109375" style="0" customWidth="1"/>
  </cols>
  <sheetData>
    <row r="1" spans="1:9" ht="12.75">
      <c r="A1" s="85" t="s">
        <v>140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136575.23266844166</v>
      </c>
      <c r="E6" s="37">
        <v>621.5626319526158</v>
      </c>
      <c r="F6" s="37">
        <v>3695.311420544972</v>
      </c>
      <c r="G6" s="37">
        <v>1713.4018807849277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6093.01553781185</v>
      </c>
      <c r="E7" s="32">
        <v>2.681779111743942</v>
      </c>
      <c r="F7" s="32">
        <v>62.143387544856175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127579.477529647</v>
      </c>
      <c r="E8" s="32">
        <v>616.1164592792874</v>
      </c>
      <c r="F8" s="32">
        <v>3609.4611963523694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758.59875</v>
      </c>
      <c r="E9" s="32">
        <v>0.9133528949999999</v>
      </c>
      <c r="F9" s="32">
        <v>4.703312250000001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1654.55417098279</v>
      </c>
      <c r="E10" s="32">
        <v>1.309918546584499</v>
      </c>
      <c r="F10" s="32">
        <v>12.346863397746322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489.58668</v>
      </c>
      <c r="E11" s="32">
        <v>0.54112212</v>
      </c>
      <c r="F11" s="32">
        <v>6.656661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1713.4018807849277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95544.56187040186</v>
      </c>
      <c r="E14" s="30">
        <v>3145.0415264586372</v>
      </c>
      <c r="F14" s="30">
        <v>1465.2463042764969</v>
      </c>
      <c r="G14" s="30">
        <v>4240.060652830087</v>
      </c>
      <c r="H14" s="30">
        <v>0</v>
      </c>
      <c r="I14" s="42">
        <v>28.873481847609895</v>
      </c>
    </row>
    <row r="15" spans="1:9" ht="12.75">
      <c r="A15" s="12"/>
      <c r="B15" s="13" t="s">
        <v>10</v>
      </c>
      <c r="C15" s="2" t="s">
        <v>11</v>
      </c>
      <c r="D15" s="31">
        <v>61262.2123750799</v>
      </c>
      <c r="E15" s="32">
        <v>3094.92585953691</v>
      </c>
      <c r="F15" s="32">
        <v>1060.8603676555347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33861.4144855093</v>
      </c>
      <c r="E16" s="32">
        <v>50.11566692172705</v>
      </c>
      <c r="F16" s="32">
        <v>325.2561628958437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4240.060652830087</v>
      </c>
      <c r="H17" s="32">
        <v>0</v>
      </c>
      <c r="I17" s="40">
        <v>28.873481847609895</v>
      </c>
    </row>
    <row r="18" spans="1:9" ht="12.75">
      <c r="A18" s="18"/>
      <c r="B18" s="19" t="s">
        <v>14</v>
      </c>
      <c r="C18" s="23" t="s">
        <v>67</v>
      </c>
      <c r="D18" s="33">
        <v>420.93500981265635</v>
      </c>
      <c r="E18" s="34">
        <v>0</v>
      </c>
      <c r="F18" s="34">
        <v>79.12977372511835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101284.34399707495</v>
      </c>
      <c r="E20" s="30">
        <v>83.93656103879566</v>
      </c>
      <c r="F20" s="30">
        <v>12512.404069275224</v>
      </c>
      <c r="G20" s="30">
        <v>1455.9198838111447</v>
      </c>
      <c r="H20" s="30">
        <v>2486.8592930572972</v>
      </c>
      <c r="I20" s="42">
        <v>1371.3639474917952</v>
      </c>
    </row>
    <row r="21" spans="1:9" ht="12.75">
      <c r="A21" s="12"/>
      <c r="B21" s="13" t="s">
        <v>16</v>
      </c>
      <c r="C21" s="2" t="s">
        <v>70</v>
      </c>
      <c r="D21" s="31">
        <v>80934.1284340714</v>
      </c>
      <c r="E21" s="32">
        <v>78.98626351890015</v>
      </c>
      <c r="F21" s="32">
        <v>842.0120044998905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2938.0472418035</v>
      </c>
      <c r="E22" s="32">
        <v>2.905835820895518</v>
      </c>
      <c r="F22" s="32">
        <v>11670.392064775333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12340.8827148258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3290.97269607523</v>
      </c>
      <c r="E24" s="32">
        <v>2.0444616989999997</v>
      </c>
      <c r="F24" s="32">
        <v>0</v>
      </c>
      <c r="G24" s="32">
        <v>0</v>
      </c>
      <c r="H24" s="32">
        <v>1623.281</v>
      </c>
      <c r="I24" s="40">
        <v>807.2225</v>
      </c>
    </row>
    <row r="25" spans="1:9" ht="12.75">
      <c r="A25" s="12"/>
      <c r="B25" s="13" t="s">
        <v>14</v>
      </c>
      <c r="C25" s="3" t="s">
        <v>67</v>
      </c>
      <c r="D25" s="31">
        <v>1163.376114951472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73</v>
      </c>
      <c r="D26" s="31">
        <v>0</v>
      </c>
      <c r="E26" s="32">
        <v>0</v>
      </c>
      <c r="F26" s="32">
        <v>0</v>
      </c>
      <c r="G26" s="32">
        <v>551.805645</v>
      </c>
      <c r="H26" s="32">
        <v>294.4254</v>
      </c>
      <c r="I26" s="40">
        <v>143.4</v>
      </c>
    </row>
    <row r="27" spans="1:9" ht="12.75">
      <c r="A27" s="12"/>
      <c r="B27" s="13" t="s">
        <v>26</v>
      </c>
      <c r="C27" s="2" t="s">
        <v>101</v>
      </c>
      <c r="D27" s="31">
        <v>616.936795347535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904.1142388111447</v>
      </c>
      <c r="H28" s="34">
        <v>569.1528930572972</v>
      </c>
      <c r="I28" s="41">
        <v>420.74144749179527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68332.13411616099</v>
      </c>
      <c r="E30" s="30">
        <v>4559.800336952171</v>
      </c>
      <c r="F30" s="30">
        <v>1122.6006855077121</v>
      </c>
      <c r="G30" s="30">
        <v>0</v>
      </c>
      <c r="H30" s="30">
        <v>0</v>
      </c>
      <c r="I30" s="42">
        <v>447.5955127962069</v>
      </c>
    </row>
    <row r="31" spans="1:9" ht="12.75">
      <c r="A31" s="12"/>
      <c r="B31" s="13" t="s">
        <v>87</v>
      </c>
      <c r="C31" s="4" t="s">
        <v>27</v>
      </c>
      <c r="D31" s="31">
        <v>44279.3635121091</v>
      </c>
      <c r="E31" s="32">
        <v>8.885052117287389</v>
      </c>
      <c r="F31" s="32">
        <v>918.259423761502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15388.57</v>
      </c>
      <c r="E32" s="32">
        <v>13.17582</v>
      </c>
      <c r="F32" s="32">
        <v>129.9458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4492.66060405189</v>
      </c>
      <c r="E33" s="32">
        <v>16.1737716</v>
      </c>
      <c r="F33" s="32">
        <v>21.974461746209982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4171.54</v>
      </c>
      <c r="E34" s="32">
        <v>4521.565693234884</v>
      </c>
      <c r="F34" s="32">
        <v>52.421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447.5955127962069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9847.52769484995</v>
      </c>
      <c r="E37" s="30">
        <v>42334.36379855788</v>
      </c>
      <c r="F37" s="30">
        <v>59488.53130030806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9847.52769484995</v>
      </c>
      <c r="E38" s="32">
        <v>37.1309101700103</v>
      </c>
      <c r="F38" s="32">
        <v>77.3818204077838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52959.647159357686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29001.04032715701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13193.775561230857</v>
      </c>
      <c r="F41" s="32">
        <v>6451.502320542589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102.417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1793.30103373384</v>
      </c>
      <c r="E44" s="30">
        <v>12977.924819838052</v>
      </c>
      <c r="F44" s="30">
        <v>1714.5041316516947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11521.209271497975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1793.30103373384</v>
      </c>
      <c r="E46" s="32">
        <v>199.03732007923531</v>
      </c>
      <c r="F46" s="32">
        <v>150.38896933538098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1183.18592451234</v>
      </c>
      <c r="F47" s="32">
        <v>1379.7651623163138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74.49230374850292</v>
      </c>
      <c r="F48" s="34">
        <v>184.35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413377.1013806632</v>
      </c>
      <c r="E50" s="47">
        <v>63722.62967479815</v>
      </c>
      <c r="F50" s="47">
        <v>79998.59791156417</v>
      </c>
      <c r="G50" s="47">
        <v>7409.382417426159</v>
      </c>
      <c r="H50" s="47">
        <v>2486.8592930572972</v>
      </c>
      <c r="I50" s="51">
        <v>1847.8329421356118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-40231.1604626308</v>
      </c>
      <c r="E52" s="69">
        <v>763.0345757415529</v>
      </c>
      <c r="F52" s="69">
        <v>2130.298384074502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373145.94091803243</v>
      </c>
      <c r="E54" s="49">
        <v>64485.6642505397</v>
      </c>
      <c r="F54" s="49">
        <v>82128.89629563867</v>
      </c>
      <c r="G54" s="49">
        <v>7409.382417426159</v>
      </c>
      <c r="H54" s="49">
        <v>2486.8592930572972</v>
      </c>
      <c r="I54" s="54">
        <v>1847.8329421356118</v>
      </c>
    </row>
    <row r="55" spans="1:9" ht="12.75">
      <c r="A55" s="27" t="s">
        <v>108</v>
      </c>
      <c r="B55" s="43"/>
      <c r="C55" s="43"/>
      <c r="D55" s="35"/>
      <c r="E55" s="35"/>
      <c r="F55" s="35"/>
      <c r="G55" s="35"/>
      <c r="H55" s="35"/>
      <c r="I55" s="35"/>
    </row>
    <row r="56" spans="1:9" ht="12.75">
      <c r="A56" s="27" t="s">
        <v>109</v>
      </c>
      <c r="B56" s="43"/>
      <c r="C56" s="43"/>
      <c r="D56" s="35"/>
      <c r="E56" s="35"/>
      <c r="F56" s="35"/>
      <c r="G56" s="35"/>
      <c r="H56" s="35"/>
      <c r="I56" s="35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A4:B4"/>
    <mergeCell ref="C4:C5"/>
    <mergeCell ref="A1:I1"/>
    <mergeCell ref="D4:I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N15" sqref="N15"/>
    </sheetView>
  </sheetViews>
  <sheetFormatPr defaultColWidth="11.421875" defaultRowHeight="12.75"/>
  <cols>
    <col min="2" max="2" width="31.28125" style="0" customWidth="1"/>
    <col min="3" max="3" width="5.7109375" style="0" customWidth="1"/>
    <col min="4" max="9" width="8.7109375" style="0" customWidth="1"/>
  </cols>
  <sheetData>
    <row r="1" spans="1:9" ht="12.75">
      <c r="A1" s="85" t="s">
        <v>141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139776.95121905362</v>
      </c>
      <c r="E6" s="37">
        <v>604.1042895303126</v>
      </c>
      <c r="F6" s="37">
        <v>3998.8986150755304</v>
      </c>
      <c r="G6" s="37">
        <v>1874.6131800642381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5590.46635639239</v>
      </c>
      <c r="E7" s="32">
        <v>2.412343260632298</v>
      </c>
      <c r="F7" s="32">
        <v>57.08178822425028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131065.28472332</v>
      </c>
      <c r="E8" s="32">
        <v>598.672256418978</v>
      </c>
      <c r="F8" s="32">
        <v>3917.00895273498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721.33425</v>
      </c>
      <c r="E9" s="32">
        <v>0.868486437</v>
      </c>
      <c r="F9" s="32">
        <v>4.47227235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1948.69597358123</v>
      </c>
      <c r="E10" s="32">
        <v>1.6525419278623585</v>
      </c>
      <c r="F10" s="32">
        <v>14.201273964300004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451.16991576</v>
      </c>
      <c r="E11" s="32">
        <v>0.49866148584000003</v>
      </c>
      <c r="F11" s="32">
        <v>6.1343278020000005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1874.6131800642381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101447.02334260766</v>
      </c>
      <c r="E14" s="30">
        <v>3080.1121377868967</v>
      </c>
      <c r="F14" s="30">
        <v>1532.3097889593719</v>
      </c>
      <c r="G14" s="30">
        <v>4589.803082249988</v>
      </c>
      <c r="H14" s="30">
        <v>0</v>
      </c>
      <c r="I14" s="42">
        <v>9.945061367910103</v>
      </c>
    </row>
    <row r="15" spans="1:9" ht="12.75">
      <c r="A15" s="12"/>
      <c r="B15" s="13" t="s">
        <v>10</v>
      </c>
      <c r="C15" s="2" t="s">
        <v>11</v>
      </c>
      <c r="D15" s="31">
        <v>65592.5045929772</v>
      </c>
      <c r="E15" s="32">
        <v>3027.0499106712477</v>
      </c>
      <c r="F15" s="32">
        <v>1114.1011169841863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35432.069539593</v>
      </c>
      <c r="E16" s="32">
        <v>53.06222711564901</v>
      </c>
      <c r="F16" s="32">
        <v>338.5685911779089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4589.803082249988</v>
      </c>
      <c r="H17" s="32">
        <v>0</v>
      </c>
      <c r="I17" s="40">
        <v>9.945061367910103</v>
      </c>
    </row>
    <row r="18" spans="1:9" ht="12.75">
      <c r="A18" s="18"/>
      <c r="B18" s="19" t="s">
        <v>14</v>
      </c>
      <c r="C18" s="23" t="s">
        <v>67</v>
      </c>
      <c r="D18" s="33">
        <v>422.4492100374455</v>
      </c>
      <c r="E18" s="34">
        <v>0</v>
      </c>
      <c r="F18" s="34">
        <v>79.64008079727668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101586.00928128671</v>
      </c>
      <c r="E20" s="30">
        <v>87.4881204281637</v>
      </c>
      <c r="F20" s="30">
        <v>12475.298956847293</v>
      </c>
      <c r="G20" s="30">
        <v>1741.088196301473</v>
      </c>
      <c r="H20" s="30">
        <v>2190.989942810893</v>
      </c>
      <c r="I20" s="42">
        <v>1027.302930132301</v>
      </c>
    </row>
    <row r="21" spans="1:9" ht="12.75">
      <c r="A21" s="12"/>
      <c r="B21" s="13" t="s">
        <v>16</v>
      </c>
      <c r="C21" s="2" t="s">
        <v>70</v>
      </c>
      <c r="D21" s="31">
        <v>81721.1270529926</v>
      </c>
      <c r="E21" s="32">
        <v>82.8533723381637</v>
      </c>
      <c r="F21" s="32">
        <v>838.7164007425341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2618.29663990776</v>
      </c>
      <c r="E22" s="32">
        <v>2.667</v>
      </c>
      <c r="F22" s="32">
        <v>11636.582556104759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12361.9315104309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3205.98091554396</v>
      </c>
      <c r="E24" s="32">
        <v>1.96774809</v>
      </c>
      <c r="F24" s="32">
        <v>0</v>
      </c>
      <c r="G24" s="32">
        <v>0</v>
      </c>
      <c r="H24" s="32">
        <v>1265.868</v>
      </c>
      <c r="I24" s="40">
        <v>541.335</v>
      </c>
    </row>
    <row r="25" spans="1:9" ht="12.75">
      <c r="A25" s="12"/>
      <c r="B25" s="13" t="s">
        <v>14</v>
      </c>
      <c r="C25" s="3" t="s">
        <v>67</v>
      </c>
      <c r="D25" s="31">
        <v>1104.4812828165445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73</v>
      </c>
      <c r="D26" s="31">
        <v>0</v>
      </c>
      <c r="E26" s="32">
        <v>0</v>
      </c>
      <c r="F26" s="32">
        <v>0</v>
      </c>
      <c r="G26" s="32">
        <v>589.14797</v>
      </c>
      <c r="H26" s="32">
        <v>385.6014</v>
      </c>
      <c r="I26" s="40">
        <v>100.38</v>
      </c>
    </row>
    <row r="27" spans="1:9" ht="12.75">
      <c r="A27" s="12"/>
      <c r="B27" s="13" t="s">
        <v>26</v>
      </c>
      <c r="C27" s="2" t="s">
        <v>101</v>
      </c>
      <c r="D27" s="31">
        <v>574.191879594948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1151.940226301473</v>
      </c>
      <c r="H28" s="34">
        <v>539.520542810893</v>
      </c>
      <c r="I28" s="41">
        <v>385.58793013230104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60753.216897888575</v>
      </c>
      <c r="E30" s="30">
        <v>3644.3359559602372</v>
      </c>
      <c r="F30" s="30">
        <v>1026.5492609723615</v>
      </c>
      <c r="G30" s="30">
        <v>0</v>
      </c>
      <c r="H30" s="30">
        <v>0</v>
      </c>
      <c r="I30" s="42">
        <v>447.5277615559546</v>
      </c>
    </row>
    <row r="31" spans="1:9" ht="12.75">
      <c r="A31" s="12"/>
      <c r="B31" s="13" t="s">
        <v>87</v>
      </c>
      <c r="C31" s="4" t="s">
        <v>27</v>
      </c>
      <c r="D31" s="31">
        <v>37556.6028784644</v>
      </c>
      <c r="E31" s="32">
        <v>8.252491724336139</v>
      </c>
      <c r="F31" s="32">
        <v>837.2889593100647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14671.15</v>
      </c>
      <c r="E32" s="32">
        <v>12.50718</v>
      </c>
      <c r="F32" s="32">
        <v>119.23530000000001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4224.37401942418</v>
      </c>
      <c r="E33" s="32">
        <v>15.8883396</v>
      </c>
      <c r="F33" s="32">
        <v>18.472001662296616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4301.09</v>
      </c>
      <c r="E34" s="32">
        <v>3607.687944635901</v>
      </c>
      <c r="F34" s="32">
        <v>51.553000000000004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447.5277615559546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10001.976091803</v>
      </c>
      <c r="E37" s="30">
        <v>42520.67342334276</v>
      </c>
      <c r="F37" s="30">
        <v>56954.22033378043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10001.976091803</v>
      </c>
      <c r="E38" s="32">
        <v>34.8715138321914</v>
      </c>
      <c r="F38" s="32">
        <v>78.95291509460421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50375.32140178946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29099.38645345599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13287.942256054579</v>
      </c>
      <c r="F41" s="32">
        <v>6499.94601689637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98.47319999999999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1726.90206956176</v>
      </c>
      <c r="E44" s="30">
        <v>12284.568237593086</v>
      </c>
      <c r="F44" s="30">
        <v>1594.7403963852487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10949.493640685838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1726.90206956176</v>
      </c>
      <c r="E46" s="32">
        <v>180.5249439957644</v>
      </c>
      <c r="F46" s="32">
        <v>139.6190906598187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1076.7973491629823</v>
      </c>
      <c r="F47" s="32">
        <v>1262.62130572543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77.75230374850302</v>
      </c>
      <c r="F48" s="34">
        <v>192.5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415292.07890220126</v>
      </c>
      <c r="E50" s="47">
        <v>62221.28216464146</v>
      </c>
      <c r="F50" s="47">
        <v>77582.01735202025</v>
      </c>
      <c r="G50" s="47">
        <v>8205.504458615698</v>
      </c>
      <c r="H50" s="47">
        <v>2190.989942810893</v>
      </c>
      <c r="I50" s="51">
        <v>1484.7757530561657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-47570.1054364016</v>
      </c>
      <c r="E52" s="69">
        <v>682.23884764627</v>
      </c>
      <c r="F52" s="69">
        <v>2048.229776678791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367721.97346579965</v>
      </c>
      <c r="E54" s="49">
        <v>62903.52101228773</v>
      </c>
      <c r="F54" s="49">
        <v>79630.24712869905</v>
      </c>
      <c r="G54" s="49">
        <v>8205.504458615698</v>
      </c>
      <c r="H54" s="49">
        <v>2190.989942810893</v>
      </c>
      <c r="I54" s="54">
        <v>1484.7757530561657</v>
      </c>
    </row>
    <row r="55" spans="1:2" ht="12.75">
      <c r="A55" s="27" t="s">
        <v>108</v>
      </c>
      <c r="B55" s="43"/>
    </row>
    <row r="56" spans="1:2" ht="12.75">
      <c r="A56" s="27" t="s">
        <v>109</v>
      </c>
      <c r="B56" s="43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A1:I1"/>
    <mergeCell ref="D4:I4"/>
    <mergeCell ref="A4:B4"/>
    <mergeCell ref="C4:C5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N30" sqref="N30"/>
    </sheetView>
  </sheetViews>
  <sheetFormatPr defaultColWidth="11.421875" defaultRowHeight="12.75"/>
  <cols>
    <col min="2" max="2" width="31.28125" style="0" customWidth="1"/>
    <col min="3" max="3" width="5.7109375" style="0" customWidth="1"/>
    <col min="4" max="9" width="8.7109375" style="0" customWidth="1"/>
  </cols>
  <sheetData>
    <row r="1" spans="1:9" ht="12.75">
      <c r="A1" s="85" t="s">
        <v>142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140654.12947159</v>
      </c>
      <c r="E6" s="37">
        <v>554.1494008708853</v>
      </c>
      <c r="F6" s="37">
        <v>4165.983184325379</v>
      </c>
      <c r="G6" s="37">
        <v>2074.9327772099546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5420.51184418322</v>
      </c>
      <c r="E7" s="32">
        <v>2.29844412598773</v>
      </c>
      <c r="F7" s="32">
        <v>55.307607154227796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131680.018799128</v>
      </c>
      <c r="E8" s="32">
        <v>548.3848528468254</v>
      </c>
      <c r="F8" s="32">
        <v>4081.958567747422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742.62825</v>
      </c>
      <c r="E9" s="32">
        <v>0.894124413</v>
      </c>
      <c r="F9" s="32">
        <v>4.60429515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2227.51965117883</v>
      </c>
      <c r="E10" s="32">
        <v>1.9271126709090438</v>
      </c>
      <c r="F10" s="32">
        <v>16.179828861405152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583.450927099911</v>
      </c>
      <c r="E11" s="32">
        <v>0.6448668141630602</v>
      </c>
      <c r="F11" s="32">
        <v>7.932885412323366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2074.9327772099546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98561.63464010468</v>
      </c>
      <c r="E14" s="30">
        <v>2642.0746709205036</v>
      </c>
      <c r="F14" s="30">
        <v>1471.4234207739382</v>
      </c>
      <c r="G14" s="30">
        <v>5040.778287032974</v>
      </c>
      <c r="H14" s="30">
        <v>0</v>
      </c>
      <c r="I14" s="42">
        <v>10.142205846086764</v>
      </c>
    </row>
    <row r="15" spans="1:9" ht="12.75">
      <c r="A15" s="12"/>
      <c r="B15" s="13" t="s">
        <v>10</v>
      </c>
      <c r="C15" s="2" t="s">
        <v>11</v>
      </c>
      <c r="D15" s="31">
        <v>62884.6425416927</v>
      </c>
      <c r="E15" s="32">
        <v>2588.1028726003497</v>
      </c>
      <c r="F15" s="32">
        <v>1054.4377535457913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35271.0329301803</v>
      </c>
      <c r="E16" s="32">
        <v>53.97179832015404</v>
      </c>
      <c r="F16" s="32">
        <v>336.8295738357168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5040.778287032974</v>
      </c>
      <c r="H17" s="32">
        <v>0</v>
      </c>
      <c r="I17" s="40">
        <v>10.142205846086764</v>
      </c>
    </row>
    <row r="18" spans="1:9" ht="12.75">
      <c r="A18" s="18"/>
      <c r="B18" s="19" t="s">
        <v>14</v>
      </c>
      <c r="C18" s="23" t="s">
        <v>67</v>
      </c>
      <c r="D18" s="33">
        <v>405.95916823168227</v>
      </c>
      <c r="E18" s="34">
        <v>0</v>
      </c>
      <c r="F18" s="34">
        <v>80.15609339243028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99965.16126987568</v>
      </c>
      <c r="E20" s="30">
        <v>79.75208020513209</v>
      </c>
      <c r="F20" s="30">
        <v>10064.705186844503</v>
      </c>
      <c r="G20" s="30">
        <v>1975.234784084285</v>
      </c>
      <c r="H20" s="30">
        <v>3477.4336964148943</v>
      </c>
      <c r="I20" s="42">
        <v>842.7605496932653</v>
      </c>
    </row>
    <row r="21" spans="1:9" ht="12.75">
      <c r="A21" s="12"/>
      <c r="B21" s="13" t="s">
        <v>16</v>
      </c>
      <c r="C21" s="2" t="s">
        <v>70</v>
      </c>
      <c r="D21" s="31">
        <v>79909.8223124353</v>
      </c>
      <c r="E21" s="32">
        <v>77.2674341251321</v>
      </c>
      <c r="F21" s="32">
        <v>861.4562324467746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2287.98410595332</v>
      </c>
      <c r="E22" s="32">
        <v>0.567</v>
      </c>
      <c r="F22" s="32">
        <v>9203.248954397728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12351.3705550555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3858.44194320901</v>
      </c>
      <c r="E24" s="32">
        <v>1.9176460800000001</v>
      </c>
      <c r="F24" s="32">
        <v>0</v>
      </c>
      <c r="G24" s="32">
        <v>0</v>
      </c>
      <c r="H24" s="32">
        <v>2528.906</v>
      </c>
      <c r="I24" s="40">
        <v>370.0835333333341</v>
      </c>
    </row>
    <row r="25" spans="1:9" ht="12.75">
      <c r="A25" s="12"/>
      <c r="B25" s="13" t="s">
        <v>14</v>
      </c>
      <c r="C25" s="3" t="s">
        <v>67</v>
      </c>
      <c r="D25" s="31">
        <v>1016.7629586899277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73</v>
      </c>
      <c r="D26" s="31">
        <v>0</v>
      </c>
      <c r="E26" s="32">
        <v>0</v>
      </c>
      <c r="F26" s="32">
        <v>0</v>
      </c>
      <c r="G26" s="32">
        <v>580.0296625</v>
      </c>
      <c r="H26" s="32">
        <v>349.044</v>
      </c>
      <c r="I26" s="40">
        <v>119.5</v>
      </c>
    </row>
    <row r="27" spans="1:9" ht="12.75">
      <c r="A27" s="12"/>
      <c r="B27" s="13" t="s">
        <v>26</v>
      </c>
      <c r="C27" s="2" t="s">
        <v>101</v>
      </c>
      <c r="D27" s="31">
        <v>540.779394532624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1395.2051215842848</v>
      </c>
      <c r="H28" s="34">
        <v>599.4836964148943</v>
      </c>
      <c r="I28" s="41">
        <v>353.17701635993114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65337.29048796877</v>
      </c>
      <c r="E30" s="30">
        <v>3444.1099557542034</v>
      </c>
      <c r="F30" s="30">
        <v>1083.355414371113</v>
      </c>
      <c r="G30" s="30">
        <v>0</v>
      </c>
      <c r="H30" s="30">
        <v>0</v>
      </c>
      <c r="I30" s="42">
        <v>456.39926307390436</v>
      </c>
    </row>
    <row r="31" spans="1:9" ht="12.75">
      <c r="A31" s="12"/>
      <c r="B31" s="13" t="s">
        <v>87</v>
      </c>
      <c r="C31" s="4" t="s">
        <v>27</v>
      </c>
      <c r="D31" s="31">
        <v>42781.4986080875</v>
      </c>
      <c r="E31" s="32">
        <v>12.026894316746338</v>
      </c>
      <c r="F31" s="32">
        <v>894.7217424179435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14564.67</v>
      </c>
      <c r="E32" s="32">
        <v>12.27555</v>
      </c>
      <c r="F32" s="32">
        <v>119.90799999999999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3990.44387988127</v>
      </c>
      <c r="E33" s="32">
        <v>14.1783516</v>
      </c>
      <c r="F33" s="32">
        <v>17.234671953169492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4000.678</v>
      </c>
      <c r="E34" s="32">
        <v>3405.629159837457</v>
      </c>
      <c r="F34" s="32">
        <v>51.491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456.39926307390436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9953.13154406981</v>
      </c>
      <c r="E37" s="30">
        <v>42057.24021099357</v>
      </c>
      <c r="F37" s="30">
        <v>57338.292917725616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9953.13154406981</v>
      </c>
      <c r="E38" s="32">
        <v>34.71257792848104</v>
      </c>
      <c r="F38" s="32">
        <v>77.84544391573117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50873.04234344801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28688.412967800392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13238.610865264702</v>
      </c>
      <c r="F41" s="32">
        <v>6387.405130361877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95.5038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1750.9264769102</v>
      </c>
      <c r="E44" s="30">
        <v>11694.031607806994</v>
      </c>
      <c r="F44" s="30">
        <v>1599.1550936995757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10312.097308110107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1750.9264769102</v>
      </c>
      <c r="E46" s="32">
        <v>202.7950321328944</v>
      </c>
      <c r="F46" s="32">
        <v>137.77664598811208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1098.12696381549</v>
      </c>
      <c r="F47" s="32">
        <v>1260.7284477114636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81.01230374850292</v>
      </c>
      <c r="F48" s="34">
        <v>200.65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416222.2738905191</v>
      </c>
      <c r="E50" s="47">
        <v>60471.35792655129</v>
      </c>
      <c r="F50" s="47">
        <v>75722.91521774013</v>
      </c>
      <c r="G50" s="47">
        <v>9090.945848327214</v>
      </c>
      <c r="H50" s="47">
        <v>3477.4336964148943</v>
      </c>
      <c r="I50" s="51">
        <v>1309.3020186132562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-57806.6760973667</v>
      </c>
      <c r="E52" s="69">
        <v>668.5187762094661</v>
      </c>
      <c r="F52" s="69">
        <v>1979.9885567224344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358415.59779315244</v>
      </c>
      <c r="E54" s="49">
        <v>61139.876702760754</v>
      </c>
      <c r="F54" s="49">
        <v>77702.90377446257</v>
      </c>
      <c r="G54" s="49">
        <v>9090.945848327214</v>
      </c>
      <c r="H54" s="49">
        <v>3477.4336964148943</v>
      </c>
      <c r="I54" s="54">
        <v>1309.3020186132562</v>
      </c>
    </row>
    <row r="55" spans="1:2" ht="12.75">
      <c r="A55" s="27" t="s">
        <v>108</v>
      </c>
      <c r="B55" s="43"/>
    </row>
    <row r="56" spans="1:2" ht="12.75">
      <c r="A56" s="27" t="s">
        <v>109</v>
      </c>
      <c r="B56" s="43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A1:I1"/>
    <mergeCell ref="A4:B4"/>
    <mergeCell ref="C4:C5"/>
    <mergeCell ref="D4:I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U80"/>
  <sheetViews>
    <sheetView tabSelected="1" view="pageBreakPreview" zoomScaleNormal="75" zoomScaleSheetLayoutView="100" workbookViewId="0" topLeftCell="E1">
      <selection activeCell="S5" sqref="S5:S54"/>
    </sheetView>
  </sheetViews>
  <sheetFormatPr defaultColWidth="11.421875" defaultRowHeight="12.75"/>
  <cols>
    <col min="1" max="1" width="11.421875" style="1" customWidth="1"/>
    <col min="2" max="2" width="35.28125" style="1" customWidth="1"/>
    <col min="3" max="3" width="5.8515625" style="1" bestFit="1" customWidth="1"/>
    <col min="4" max="4" width="7.28125" style="6" customWidth="1"/>
    <col min="5" max="19" width="6.7109375" style="6" customWidth="1"/>
    <col min="20" max="20" width="7.8515625" style="7" customWidth="1"/>
    <col min="21" max="21" width="14.7109375" style="1" bestFit="1" customWidth="1"/>
    <col min="22" max="22" width="12.28125" style="1" bestFit="1" customWidth="1"/>
    <col min="23" max="16384" width="11.421875" style="1" customWidth="1"/>
  </cols>
  <sheetData>
    <row r="1" spans="1:21" ht="14.25">
      <c r="A1" s="85" t="s">
        <v>120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0" ht="11.25">
      <c r="A3" s="5" t="s">
        <v>107</v>
      </c>
      <c r="T3" s="28" t="s">
        <v>130</v>
      </c>
    </row>
    <row r="4" spans="1:20" ht="12" thickBot="1">
      <c r="A4" s="90" t="s">
        <v>49</v>
      </c>
      <c r="B4" s="91"/>
      <c r="C4" s="92" t="s">
        <v>50</v>
      </c>
      <c r="D4" s="86" t="s">
        <v>114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56"/>
      <c r="Q4" s="56"/>
      <c r="R4" s="56"/>
      <c r="S4" s="56"/>
      <c r="T4" s="88" t="s">
        <v>106</v>
      </c>
    </row>
    <row r="5" spans="1:20" ht="11.25">
      <c r="A5" s="18"/>
      <c r="B5" s="19"/>
      <c r="C5" s="93"/>
      <c r="D5" s="44" t="s">
        <v>75</v>
      </c>
      <c r="E5" s="45" t="s">
        <v>76</v>
      </c>
      <c r="F5" s="45" t="s">
        <v>77</v>
      </c>
      <c r="G5" s="45" t="s">
        <v>78</v>
      </c>
      <c r="H5" s="45" t="s">
        <v>79</v>
      </c>
      <c r="I5" s="45" t="s">
        <v>80</v>
      </c>
      <c r="J5" s="45" t="s">
        <v>81</v>
      </c>
      <c r="K5" s="45" t="s">
        <v>82</v>
      </c>
      <c r="L5" s="45" t="s">
        <v>83</v>
      </c>
      <c r="M5" s="45" t="s">
        <v>84</v>
      </c>
      <c r="N5" s="45" t="s">
        <v>85</v>
      </c>
      <c r="O5" s="45" t="s">
        <v>86</v>
      </c>
      <c r="P5" s="45" t="s">
        <v>90</v>
      </c>
      <c r="Q5" s="45" t="s">
        <v>94</v>
      </c>
      <c r="R5" s="45" t="s">
        <v>104</v>
      </c>
      <c r="S5" s="113" t="s">
        <v>105</v>
      </c>
      <c r="T5" s="89"/>
    </row>
    <row r="6" spans="1:20" s="5" customFormat="1" ht="11.25">
      <c r="A6" s="98" t="s">
        <v>0</v>
      </c>
      <c r="B6" s="99"/>
      <c r="C6" s="100"/>
      <c r="D6" s="101">
        <f>'1990'!$D6/1000</f>
        <v>118.19540891937173</v>
      </c>
      <c r="E6" s="96">
        <f>'1991'!$D6/1000</f>
        <v>120.68145469020817</v>
      </c>
      <c r="F6" s="96">
        <f>'1992'!$D6/1000</f>
        <v>125.20680774934944</v>
      </c>
      <c r="G6" s="96">
        <f>'1993'!$D6/1000</f>
        <v>125.191317952296</v>
      </c>
      <c r="H6" s="96">
        <f>'1994'!$D6/1000</f>
        <v>126.38335508126761</v>
      </c>
      <c r="I6" s="96">
        <f>'1995'!$D6/1000</f>
        <v>128.3386780033463</v>
      </c>
      <c r="J6" s="96">
        <f>'1996'!$D6/1000</f>
        <v>129.71562632485677</v>
      </c>
      <c r="K6" s="96">
        <f>'1997'!$D6/1000</f>
        <v>131.91177802837146</v>
      </c>
      <c r="L6" s="96">
        <f>'1998'!$D6/1000</f>
        <v>134.0616696624698</v>
      </c>
      <c r="M6" s="96">
        <f>'1999'!$D6/1000</f>
        <v>137.14244836539132</v>
      </c>
      <c r="N6" s="96">
        <f>'2000'!$D6/1000</f>
        <v>136.57523266844166</v>
      </c>
      <c r="O6" s="96">
        <f>'2001'!$D6/1000</f>
        <v>139.77695121905361</v>
      </c>
      <c r="P6" s="96">
        <f>'2002'!$D6/1000</f>
        <v>140.65412947158998</v>
      </c>
      <c r="Q6" s="96">
        <f>'2003'!$D6/1000</f>
        <v>140.28532747785727</v>
      </c>
      <c r="R6" s="96">
        <f>'2004'!$D6/1000</f>
        <v>140.88088159185983</v>
      </c>
      <c r="S6" s="114">
        <f>'2005'!$D6/1000</f>
        <v>139.53651126163265</v>
      </c>
      <c r="T6" s="57">
        <f>S6/D6-1</f>
        <v>0.18055779439638808</v>
      </c>
    </row>
    <row r="7" spans="1:20" ht="11.25">
      <c r="A7" s="12"/>
      <c r="B7" s="13" t="s">
        <v>54</v>
      </c>
      <c r="C7" s="2" t="s">
        <v>1</v>
      </c>
      <c r="D7" s="31">
        <f>'1990'!$D7/1000</f>
        <v>4.483057786082259</v>
      </c>
      <c r="E7" s="32">
        <f>'1991'!$D7/1000</f>
        <v>4.4655310569683895</v>
      </c>
      <c r="F7" s="32">
        <f>'1992'!$D7/1000</f>
        <v>4.4255475873095405</v>
      </c>
      <c r="G7" s="32">
        <f>'1993'!$D7/1000</f>
        <v>4.305581514190879</v>
      </c>
      <c r="H7" s="32">
        <f>'1994'!$D7/1000</f>
        <v>4.50960532232098</v>
      </c>
      <c r="I7" s="32">
        <f>'1995'!$D7/1000</f>
        <v>5.25188065097657</v>
      </c>
      <c r="J7" s="32">
        <f>'1996'!$D7/1000</f>
        <v>5.67141292883571</v>
      </c>
      <c r="K7" s="32">
        <f>'1997'!$D7/1000</f>
        <v>5.71262377913767</v>
      </c>
      <c r="L7" s="32">
        <f>'1998'!$D7/1000</f>
        <v>6.01074098121966</v>
      </c>
      <c r="M7" s="32">
        <f>'1999'!$D7/1000</f>
        <v>5.98024160744034</v>
      </c>
      <c r="N7" s="32">
        <f>'2000'!$D7/1000</f>
        <v>6.09301553781185</v>
      </c>
      <c r="O7" s="32">
        <f>'2001'!$D7/1000</f>
        <v>5.5904663563923895</v>
      </c>
      <c r="P7" s="32">
        <f>'2002'!$D7/1000</f>
        <v>5.4205118441832205</v>
      </c>
      <c r="Q7" s="32">
        <f>'2003'!$D7/1000</f>
        <v>4.95211226024462</v>
      </c>
      <c r="R7" s="32">
        <f>'2004'!$D7/1000</f>
        <v>4.96420794962281</v>
      </c>
      <c r="S7" s="115">
        <f>'2005'!$D7/1000</f>
        <v>4.83037597066623</v>
      </c>
      <c r="T7" s="59"/>
    </row>
    <row r="8" spans="1:20" ht="11.25">
      <c r="A8" s="102"/>
      <c r="B8" s="103" t="s">
        <v>2</v>
      </c>
      <c r="C8" s="104" t="s">
        <v>3</v>
      </c>
      <c r="D8" s="105">
        <f>'1990'!$D8/1000</f>
        <v>110.73811995396399</v>
      </c>
      <c r="E8" s="97">
        <f>'1991'!$D8/1000</f>
        <v>113.434847508887</v>
      </c>
      <c r="F8" s="97">
        <f>'1992'!$D8/1000</f>
        <v>118.00528766408601</v>
      </c>
      <c r="G8" s="97">
        <f>'1993'!$D8/1000</f>
        <v>118.058305105623</v>
      </c>
      <c r="H8" s="97">
        <f>'1994'!$D8/1000</f>
        <v>118.811703510457</v>
      </c>
      <c r="I8" s="97">
        <f>'1995'!$D8/1000</f>
        <v>120.01016274813</v>
      </c>
      <c r="J8" s="97">
        <f>'1996'!$D8/1000</f>
        <v>121.025299302994</v>
      </c>
      <c r="K8" s="97">
        <f>'1997'!$D8/1000</f>
        <v>123.270694946126</v>
      </c>
      <c r="L8" s="97">
        <f>'1998'!$D8/1000</f>
        <v>125.149324674585</v>
      </c>
      <c r="M8" s="97">
        <f>'1999'!$D8/1000</f>
        <v>128.001186501619</v>
      </c>
      <c r="N8" s="97">
        <f>'2000'!$D8/1000</f>
        <v>127.57947752964701</v>
      </c>
      <c r="O8" s="97">
        <f>'2001'!$D8/1000</f>
        <v>131.06528472332</v>
      </c>
      <c r="P8" s="97">
        <f>'2002'!$D8/1000</f>
        <v>131.68001879912802</v>
      </c>
      <c r="Q8" s="97">
        <f>'2003'!$D8/1000</f>
        <v>131.576048637197</v>
      </c>
      <c r="R8" s="97">
        <f>'2004'!$D8/1000</f>
        <v>131.87052164576798</v>
      </c>
      <c r="S8" s="116">
        <f>'2005'!$D8/1000</f>
        <v>130.440624075794</v>
      </c>
      <c r="T8" s="59"/>
    </row>
    <row r="9" spans="1:20" ht="11.25">
      <c r="A9" s="12"/>
      <c r="B9" s="13" t="s">
        <v>4</v>
      </c>
      <c r="C9" s="2" t="s">
        <v>5</v>
      </c>
      <c r="D9" s="31">
        <f>'1990'!$D9/1000</f>
        <v>1.0700235</v>
      </c>
      <c r="E9" s="32">
        <f>'1991'!$D9/1000</f>
        <v>1.0364854499999998</v>
      </c>
      <c r="F9" s="32">
        <f>'1992'!$D9/1000</f>
        <v>0.9869769</v>
      </c>
      <c r="G9" s="32">
        <f>'1993'!$D9/1000</f>
        <v>0.9132464250000001</v>
      </c>
      <c r="H9" s="32">
        <f>'1994'!$D9/1000</f>
        <v>0.84803355</v>
      </c>
      <c r="I9" s="32">
        <f>'1995'!$D9/1000</f>
        <v>0.8102367</v>
      </c>
      <c r="J9" s="32">
        <f>'1996'!$D9/1000</f>
        <v>0.7846839</v>
      </c>
      <c r="K9" s="32">
        <f>'1997'!$D9/1000</f>
        <v>0.777231</v>
      </c>
      <c r="L9" s="32">
        <f>'1998'!$D9/1000</f>
        <v>0.739700325</v>
      </c>
      <c r="M9" s="32">
        <f>'1999'!$D9/1000</f>
        <v>0.74529</v>
      </c>
      <c r="N9" s="32">
        <f>'2000'!$D9/1000</f>
        <v>0.75859875</v>
      </c>
      <c r="O9" s="32">
        <f>'2001'!$D9/1000</f>
        <v>0.72133425</v>
      </c>
      <c r="P9" s="32">
        <f>'2002'!$D9/1000</f>
        <v>0.74262825</v>
      </c>
      <c r="Q9" s="32">
        <f>'2003'!$D9/1000</f>
        <v>0.71068725</v>
      </c>
      <c r="R9" s="32">
        <f>'2004'!$D9/1000</f>
        <v>0.70004025</v>
      </c>
      <c r="S9" s="115">
        <f>'2005'!$D9/1000</f>
        <v>0.70004025</v>
      </c>
      <c r="T9" s="59"/>
    </row>
    <row r="10" spans="1:20" ht="11.25">
      <c r="A10" s="12"/>
      <c r="B10" s="13" t="s">
        <v>55</v>
      </c>
      <c r="C10" s="2" t="s">
        <v>6</v>
      </c>
      <c r="D10" s="31">
        <f>'1990'!$D10/1000</f>
        <v>1.69090227932547</v>
      </c>
      <c r="E10" s="32">
        <f>'1991'!$D10/1000</f>
        <v>1.49065567435278</v>
      </c>
      <c r="F10" s="32">
        <f>'1992'!$D10/1000</f>
        <v>1.5147457979538899</v>
      </c>
      <c r="G10" s="32">
        <f>'1993'!$D10/1000</f>
        <v>1.68056470748211</v>
      </c>
      <c r="H10" s="32">
        <f>'1994'!$D10/1000</f>
        <v>1.84123611848965</v>
      </c>
      <c r="I10" s="32">
        <f>'1995'!$D10/1000</f>
        <v>1.88366707223974</v>
      </c>
      <c r="J10" s="32">
        <f>'1996'!$D10/1000</f>
        <v>1.74830017702707</v>
      </c>
      <c r="K10" s="32">
        <f>'1997'!$D10/1000</f>
        <v>1.71771047110777</v>
      </c>
      <c r="L10" s="32">
        <f>'1998'!$D10/1000</f>
        <v>1.7318393656650901</v>
      </c>
      <c r="M10" s="32">
        <f>'1999'!$D10/1000</f>
        <v>1.87616916833199</v>
      </c>
      <c r="N10" s="32">
        <f>'2000'!$D10/1000</f>
        <v>1.65455417098279</v>
      </c>
      <c r="O10" s="32">
        <f>'2001'!$D10/1000</f>
        <v>1.94869597358123</v>
      </c>
      <c r="P10" s="32">
        <f>'2002'!$D10/1000</f>
        <v>2.22751965117883</v>
      </c>
      <c r="Q10" s="32">
        <f>'2003'!$D10/1000</f>
        <v>2.37592841490119</v>
      </c>
      <c r="R10" s="32">
        <f>'2004'!$D10/1000</f>
        <v>2.50107299666456</v>
      </c>
      <c r="S10" s="115">
        <f>'2005'!$D10/1000</f>
        <v>2.6022468915038797</v>
      </c>
      <c r="T10" s="59"/>
    </row>
    <row r="11" spans="1:20" ht="11.25">
      <c r="A11" s="12"/>
      <c r="B11" s="13" t="s">
        <v>7</v>
      </c>
      <c r="C11" s="2" t="s">
        <v>8</v>
      </c>
      <c r="D11" s="31">
        <f>'1990'!$D11/1000</f>
        <v>0.21330539999999998</v>
      </c>
      <c r="E11" s="32">
        <f>'1991'!$D11/1000</f>
        <v>0.253935</v>
      </c>
      <c r="F11" s="32">
        <f>'1992'!$D11/1000</f>
        <v>0.2742498</v>
      </c>
      <c r="G11" s="32">
        <f>'1993'!$D11/1000</f>
        <v>0.2336202</v>
      </c>
      <c r="H11" s="32">
        <f>'1994'!$D11/1000</f>
        <v>0.37277658</v>
      </c>
      <c r="I11" s="32">
        <f>'1995'!$D11/1000</f>
        <v>0.382730832</v>
      </c>
      <c r="J11" s="32">
        <f>'1996'!$D11/1000</f>
        <v>0.485930016</v>
      </c>
      <c r="K11" s="32">
        <f>'1997'!$D11/1000</f>
        <v>0.433517832</v>
      </c>
      <c r="L11" s="32">
        <f>'1998'!$D11/1000</f>
        <v>0.430064316</v>
      </c>
      <c r="M11" s="32">
        <f>'1999'!$D11/1000</f>
        <v>0.539561088</v>
      </c>
      <c r="N11" s="32">
        <f>'2000'!$D11/1000</f>
        <v>0.48958668</v>
      </c>
      <c r="O11" s="32">
        <f>'2001'!$D11/1000</f>
        <v>0.45116991576</v>
      </c>
      <c r="P11" s="32">
        <f>'2002'!$D11/1000</f>
        <v>0.5834509270999111</v>
      </c>
      <c r="Q11" s="32">
        <f>'2003'!$D11/1000</f>
        <v>0.670550915514479</v>
      </c>
      <c r="R11" s="32">
        <f>'2004'!$D11/1000</f>
        <v>0.8450387498044799</v>
      </c>
      <c r="S11" s="115">
        <f>'2005'!$D11/1000</f>
        <v>0.963224073668554</v>
      </c>
      <c r="T11" s="59"/>
    </row>
    <row r="12" spans="1:20" ht="11.25">
      <c r="A12" s="18"/>
      <c r="B12" s="19" t="s">
        <v>13</v>
      </c>
      <c r="C12" s="23" t="s">
        <v>9</v>
      </c>
      <c r="D12" s="33">
        <f>'1990'!$D12/1000</f>
        <v>0</v>
      </c>
      <c r="E12" s="34">
        <f>'1991'!$D12/1000</f>
        <v>0</v>
      </c>
      <c r="F12" s="34">
        <f>'1992'!$D12/1000</f>
        <v>0</v>
      </c>
      <c r="G12" s="34">
        <f>'1993'!$D12/1000</f>
        <v>0</v>
      </c>
      <c r="H12" s="34">
        <f>'1994'!$D12/1000</f>
        <v>0</v>
      </c>
      <c r="I12" s="34">
        <f>'1995'!$D12/1000</f>
        <v>0</v>
      </c>
      <c r="J12" s="34">
        <f>'1996'!$D12/1000</f>
        <v>0</v>
      </c>
      <c r="K12" s="34">
        <f>'1997'!$D12/1000</f>
        <v>0</v>
      </c>
      <c r="L12" s="34">
        <f>'1998'!$D12/1000</f>
        <v>0</v>
      </c>
      <c r="M12" s="34">
        <f>'1999'!$D12/1000</f>
        <v>0</v>
      </c>
      <c r="N12" s="34">
        <f>'2000'!$D12/1000</f>
        <v>0</v>
      </c>
      <c r="O12" s="34">
        <f>'2001'!$D12/1000</f>
        <v>0</v>
      </c>
      <c r="P12" s="34">
        <f>'2002'!$D12/1000</f>
        <v>0</v>
      </c>
      <c r="Q12" s="34">
        <f>'2003'!$D12/1000</f>
        <v>0</v>
      </c>
      <c r="R12" s="34">
        <f>'2004'!$D12/1000</f>
        <v>0</v>
      </c>
      <c r="S12" s="117">
        <f>'2005'!$D12/1000</f>
        <v>0</v>
      </c>
      <c r="T12" s="60"/>
    </row>
    <row r="13" spans="1:20" ht="11.25">
      <c r="A13" s="12"/>
      <c r="B13" s="13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15"/>
      <c r="T13" s="59"/>
    </row>
    <row r="14" spans="1:20" s="5" customFormat="1" ht="11.25">
      <c r="A14" s="98" t="s">
        <v>56</v>
      </c>
      <c r="B14" s="99"/>
      <c r="C14" s="100"/>
      <c r="D14" s="101">
        <f>'1990'!$D14/1000</f>
        <v>83.46911321493127</v>
      </c>
      <c r="E14" s="96">
        <f>'1991'!$D14/1000</f>
        <v>92.89532423007769</v>
      </c>
      <c r="F14" s="96">
        <f>'1992'!$D14/1000</f>
        <v>92.28963535240759</v>
      </c>
      <c r="G14" s="96">
        <f>'1993'!$D14/1000</f>
        <v>90.50177789369766</v>
      </c>
      <c r="H14" s="96">
        <f>'1994'!$D14/1000</f>
        <v>85.18290498165446</v>
      </c>
      <c r="I14" s="96">
        <f>'1995'!$D14/1000</f>
        <v>86.66696562180661</v>
      </c>
      <c r="J14" s="96">
        <f>'1996'!$D14/1000</f>
        <v>94.07053325491805</v>
      </c>
      <c r="K14" s="96">
        <f>'1997'!$D14/1000</f>
        <v>88.1127052180078</v>
      </c>
      <c r="L14" s="96">
        <f>'1998'!$D14/1000</f>
        <v>91.99417708288345</v>
      </c>
      <c r="M14" s="96">
        <f>'1999'!$D14/1000</f>
        <v>90.27482007837783</v>
      </c>
      <c r="N14" s="96">
        <f>'2000'!$D14/1000</f>
        <v>95.54456187040185</v>
      </c>
      <c r="O14" s="96">
        <f>'2001'!$D14/1000</f>
        <v>101.44702334260766</v>
      </c>
      <c r="P14" s="96">
        <f>'2002'!$D14/1000</f>
        <v>98.56163464010467</v>
      </c>
      <c r="Q14" s="96">
        <f>'2003'!$D14/1000</f>
        <v>93.42028484586936</v>
      </c>
      <c r="R14" s="96">
        <f>'2004'!$D14/1000</f>
        <v>93.26984666407907</v>
      </c>
      <c r="S14" s="114">
        <f>'2005'!$D14/1000</f>
        <v>92.99953129886761</v>
      </c>
      <c r="T14" s="57">
        <f>S14/D14-1</f>
        <v>0.1141789785090408</v>
      </c>
    </row>
    <row r="15" spans="1:20" ht="11.25">
      <c r="A15" s="106"/>
      <c r="B15" s="107" t="s">
        <v>10</v>
      </c>
      <c r="C15" s="108" t="s">
        <v>11</v>
      </c>
      <c r="D15" s="109">
        <f>'1990'!$D15/1000</f>
        <v>55.1731806345509</v>
      </c>
      <c r="E15" s="110">
        <f>'1991'!$D15/1000</f>
        <v>62.3810491305032</v>
      </c>
      <c r="F15" s="110">
        <f>'1992'!$D15/1000</f>
        <v>60.6382395969246</v>
      </c>
      <c r="G15" s="110">
        <f>'1993'!$D15/1000</f>
        <v>59.279314756698</v>
      </c>
      <c r="H15" s="110">
        <f>'1994'!$D15/1000</f>
        <v>56.2953741111951</v>
      </c>
      <c r="I15" s="110">
        <f>'1995'!$D15/1000</f>
        <v>57.1967685140214</v>
      </c>
      <c r="J15" s="110">
        <f>'1996'!$D15/1000</f>
        <v>62.202774457200505</v>
      </c>
      <c r="K15" s="110">
        <f>'1997'!$D15/1000</f>
        <v>57.7327864344717</v>
      </c>
      <c r="L15" s="110">
        <f>'1998'!$D15/1000</f>
        <v>60.5554299802929</v>
      </c>
      <c r="M15" s="110">
        <f>'1999'!$D15/1000</f>
        <v>59.2865445443268</v>
      </c>
      <c r="N15" s="110">
        <f>'2000'!$D15/1000</f>
        <v>61.2622123750799</v>
      </c>
      <c r="O15" s="110">
        <f>'2001'!$D15/1000</f>
        <v>65.5925045929772</v>
      </c>
      <c r="P15" s="110">
        <f>'2002'!$D15/1000</f>
        <v>62.8846425416927</v>
      </c>
      <c r="Q15" s="110">
        <f>'2003'!$D15/1000</f>
        <v>61.2971239625049</v>
      </c>
      <c r="R15" s="110">
        <f>'2004'!$D15/1000</f>
        <v>61.7412255506503</v>
      </c>
      <c r="S15" s="118">
        <f>'2005'!$D15/1000</f>
        <v>61.5052801336339</v>
      </c>
      <c r="T15" s="59"/>
    </row>
    <row r="16" spans="1:20" ht="11.25">
      <c r="A16" s="106"/>
      <c r="B16" s="107" t="s">
        <v>12</v>
      </c>
      <c r="C16" s="108" t="s">
        <v>51</v>
      </c>
      <c r="D16" s="109">
        <f>'1990'!$D16/1000</f>
        <v>27.8946501886561</v>
      </c>
      <c r="E16" s="110">
        <f>'1991'!$D16/1000</f>
        <v>30.1178741431468</v>
      </c>
      <c r="F16" s="110">
        <f>'1992'!$D16/1000</f>
        <v>31.2630811764214</v>
      </c>
      <c r="G16" s="110">
        <f>'1993'!$D16/1000</f>
        <v>30.825526094702102</v>
      </c>
      <c r="H16" s="110">
        <f>'1994'!$D16/1000</f>
        <v>28.479543264704898</v>
      </c>
      <c r="I16" s="110">
        <f>'1995'!$D16/1000</f>
        <v>29.068348807892598</v>
      </c>
      <c r="J16" s="110">
        <f>'1996'!$D16/1000</f>
        <v>31.469094180365598</v>
      </c>
      <c r="K16" s="110">
        <f>'1997'!$D16/1000</f>
        <v>29.9724245914623</v>
      </c>
      <c r="L16" s="110">
        <f>'1998'!$D16/1000</f>
        <v>31.0365225338535</v>
      </c>
      <c r="M16" s="110">
        <f>'1999'!$D16/1000</f>
        <v>30.5727541872599</v>
      </c>
      <c r="N16" s="110">
        <f>'2000'!$D16/1000</f>
        <v>33.8614144855093</v>
      </c>
      <c r="O16" s="110">
        <f>'2001'!$D16/1000</f>
        <v>35.432069539593</v>
      </c>
      <c r="P16" s="110">
        <f>'2002'!$D16/1000</f>
        <v>35.2710329301803</v>
      </c>
      <c r="Q16" s="110">
        <f>'2003'!$D16/1000</f>
        <v>31.7213095493518</v>
      </c>
      <c r="R16" s="110">
        <f>'2004'!$D16/1000</f>
        <v>31.1249399428925</v>
      </c>
      <c r="S16" s="118">
        <f>'2005'!$D16/1000</f>
        <v>31.0796218489957</v>
      </c>
      <c r="T16" s="59"/>
    </row>
    <row r="17" spans="1:20" ht="11.25">
      <c r="A17" s="12"/>
      <c r="B17" s="13" t="s">
        <v>13</v>
      </c>
      <c r="C17" s="2" t="s">
        <v>9</v>
      </c>
      <c r="D17" s="31">
        <f>'1990'!$D17/1000</f>
        <v>0</v>
      </c>
      <c r="E17" s="32">
        <f>'1991'!$D17/1000</f>
        <v>0</v>
      </c>
      <c r="F17" s="32">
        <f>'1992'!$D17/1000</f>
        <v>0</v>
      </c>
      <c r="G17" s="32">
        <f>'1993'!$D17/1000</f>
        <v>0</v>
      </c>
      <c r="H17" s="32">
        <f>'1994'!$D17/1000</f>
        <v>0</v>
      </c>
      <c r="I17" s="32">
        <f>'1995'!$D17/1000</f>
        <v>0</v>
      </c>
      <c r="J17" s="32">
        <f>'1996'!$D17/1000</f>
        <v>0</v>
      </c>
      <c r="K17" s="32">
        <f>'1997'!$D17/1000</f>
        <v>0</v>
      </c>
      <c r="L17" s="32">
        <f>'1998'!$D17/1000</f>
        <v>0</v>
      </c>
      <c r="M17" s="32">
        <f>'1999'!$D17/1000</f>
        <v>0</v>
      </c>
      <c r="N17" s="32">
        <f>'2000'!$D17/1000</f>
        <v>0</v>
      </c>
      <c r="O17" s="32">
        <f>'2001'!$D17/1000</f>
        <v>0</v>
      </c>
      <c r="P17" s="32">
        <f>'2002'!$D17/1000</f>
        <v>0</v>
      </c>
      <c r="Q17" s="32">
        <f>'2003'!$D17/1000</f>
        <v>0</v>
      </c>
      <c r="R17" s="32">
        <f>'2004'!$D17/1000</f>
        <v>0</v>
      </c>
      <c r="S17" s="115">
        <f>'2005'!$D17/1000</f>
        <v>0</v>
      </c>
      <c r="T17" s="59"/>
    </row>
    <row r="18" spans="1:20" ht="11.25">
      <c r="A18" s="18"/>
      <c r="B18" s="19" t="s">
        <v>14</v>
      </c>
      <c r="C18" s="23" t="s">
        <v>15</v>
      </c>
      <c r="D18" s="33">
        <f>'1990'!$D18/1000</f>
        <v>0.4012823917242594</v>
      </c>
      <c r="E18" s="34">
        <f>'1991'!$D18/1000</f>
        <v>0.3964009564276885</v>
      </c>
      <c r="F18" s="34">
        <f>'1992'!$D18/1000</f>
        <v>0.3883145790615754</v>
      </c>
      <c r="G18" s="34">
        <f>'1993'!$D18/1000</f>
        <v>0.39693704229756416</v>
      </c>
      <c r="H18" s="34">
        <f>'1994'!$D18/1000</f>
        <v>0.4079876057544554</v>
      </c>
      <c r="I18" s="34">
        <f>'1995'!$D18/1000</f>
        <v>0.4018482998925989</v>
      </c>
      <c r="J18" s="34">
        <f>'1996'!$D18/1000</f>
        <v>0.3986646173519354</v>
      </c>
      <c r="K18" s="34">
        <f>'1997'!$D18/1000</f>
        <v>0.4074941920738065</v>
      </c>
      <c r="L18" s="34">
        <f>'1998'!$D18/1000</f>
        <v>0.4022245687370605</v>
      </c>
      <c r="M18" s="34">
        <f>'1999'!$D18/1000</f>
        <v>0.41552134679112374</v>
      </c>
      <c r="N18" s="34">
        <f>'2000'!$D18/1000</f>
        <v>0.42093500981265636</v>
      </c>
      <c r="O18" s="34">
        <f>'2001'!$D18/1000</f>
        <v>0.42244921003744546</v>
      </c>
      <c r="P18" s="34">
        <f>'2002'!$D18/1000</f>
        <v>0.40595916823168227</v>
      </c>
      <c r="Q18" s="34">
        <f>'2003'!$D18/1000</f>
        <v>0.4018513340126699</v>
      </c>
      <c r="R18" s="34">
        <f>'2004'!$D18/1000</f>
        <v>0.4036811705362803</v>
      </c>
      <c r="S18" s="117">
        <f>'2005'!$D18/1000</f>
        <v>0.41462931623802207</v>
      </c>
      <c r="T18" s="60"/>
    </row>
    <row r="19" spans="1:20" ht="11.25">
      <c r="A19" s="12"/>
      <c r="B19" s="13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115"/>
      <c r="T19" s="59"/>
    </row>
    <row r="20" spans="1:20" s="5" customFormat="1" ht="11.25">
      <c r="A20" s="98" t="s">
        <v>64</v>
      </c>
      <c r="B20" s="99"/>
      <c r="C20" s="100"/>
      <c r="D20" s="101">
        <f>'1990'!$D20/1000</f>
        <v>107.47150802688499</v>
      </c>
      <c r="E20" s="96">
        <f>'1991'!$D20/1000</f>
        <v>105.38498926623237</v>
      </c>
      <c r="F20" s="96">
        <f>'1992'!$D20/1000</f>
        <v>102.08983051260911</v>
      </c>
      <c r="G20" s="96">
        <f>'1993'!$D20/1000</f>
        <v>97.03984492503918</v>
      </c>
      <c r="H20" s="96">
        <f>'1994'!$D20/1000</f>
        <v>100.67874597289638</v>
      </c>
      <c r="I20" s="96">
        <f>'1995'!$D20/1000</f>
        <v>100.80784520837103</v>
      </c>
      <c r="J20" s="96">
        <f>'1996'!$D20/1000</f>
        <v>101.00209924030932</v>
      </c>
      <c r="K20" s="96">
        <f>'1997'!$D20/1000</f>
        <v>102.49212399542333</v>
      </c>
      <c r="L20" s="96">
        <f>'1998'!$D20/1000</f>
        <v>104.47848087054922</v>
      </c>
      <c r="M20" s="96">
        <f>'1999'!$D20/1000</f>
        <v>98.9868493015628</v>
      </c>
      <c r="N20" s="96">
        <f>'2000'!$D20/1000</f>
        <v>101.28434399707494</v>
      </c>
      <c r="O20" s="96">
        <f>'2001'!$D20/1000</f>
        <v>101.5860092812867</v>
      </c>
      <c r="P20" s="96">
        <f>'2002'!$D20/1000</f>
        <v>99.96516126987568</v>
      </c>
      <c r="Q20" s="96">
        <f>'2003'!$D20/1000</f>
        <v>99.57983245303784</v>
      </c>
      <c r="R20" s="96">
        <f>'2004'!$D20/1000</f>
        <v>102.824528891713</v>
      </c>
      <c r="S20" s="114">
        <f>'2005'!$D20/1000</f>
        <v>102.51455500745806</v>
      </c>
      <c r="T20" s="57">
        <f>S20/D20-1</f>
        <v>-0.04612341550271082</v>
      </c>
    </row>
    <row r="21" spans="1:20" ht="11.25">
      <c r="A21" s="106"/>
      <c r="B21" s="107" t="s">
        <v>16</v>
      </c>
      <c r="C21" s="108" t="s">
        <v>17</v>
      </c>
      <c r="D21" s="109">
        <f>'1990'!$D21/1000</f>
        <v>82.3289088897207</v>
      </c>
      <c r="E21" s="110">
        <f>'1991'!$D21/1000</f>
        <v>82.2827985824989</v>
      </c>
      <c r="F21" s="110">
        <f>'1992'!$D21/1000</f>
        <v>80.7897389531219</v>
      </c>
      <c r="G21" s="110">
        <f>'1993'!$D21/1000</f>
        <v>76.82689682233</v>
      </c>
      <c r="H21" s="110">
        <f>'1994'!$D21/1000</f>
        <v>79.3864212990542</v>
      </c>
      <c r="I21" s="110">
        <f>'1995'!$D21/1000</f>
        <v>79.0377099833265</v>
      </c>
      <c r="J21" s="110">
        <f>'1996'!$D21/1000</f>
        <v>80.4570175380711</v>
      </c>
      <c r="K21" s="110">
        <f>'1997'!$D21/1000</f>
        <v>81.75621361349249</v>
      </c>
      <c r="L21" s="110">
        <f>'1998'!$D21/1000</f>
        <v>83.18614489886781</v>
      </c>
      <c r="M21" s="110">
        <f>'1999'!$D21/1000</f>
        <v>78.6279846056038</v>
      </c>
      <c r="N21" s="110">
        <f>'2000'!$D21/1000</f>
        <v>80.93412843407141</v>
      </c>
      <c r="O21" s="110">
        <f>'2001'!$D21/1000</f>
        <v>81.7211270529926</v>
      </c>
      <c r="P21" s="110">
        <f>'2002'!$D21/1000</f>
        <v>79.9098223124353</v>
      </c>
      <c r="Q21" s="110">
        <f>'2003'!$D21/1000</f>
        <v>79.8603143275738</v>
      </c>
      <c r="R21" s="110">
        <f>'2004'!$D21/1000</f>
        <v>81.8032899864779</v>
      </c>
      <c r="S21" s="118">
        <f>'2005'!$D21/1000</f>
        <v>81.78784365445411</v>
      </c>
      <c r="T21" s="59"/>
    </row>
    <row r="22" spans="1:20" ht="11.25">
      <c r="A22" s="12"/>
      <c r="B22" s="13" t="s">
        <v>18</v>
      </c>
      <c r="C22" s="2" t="s">
        <v>19</v>
      </c>
      <c r="D22" s="31">
        <f>'1990'!$D22/1000</f>
        <v>3.5374488814432996</v>
      </c>
      <c r="E22" s="32">
        <f>'1991'!$D22/1000</f>
        <v>3.44664385321689</v>
      </c>
      <c r="F22" s="32">
        <f>'1992'!$D22/1000</f>
        <v>2.95306596512054</v>
      </c>
      <c r="G22" s="32">
        <f>'1993'!$D22/1000</f>
        <v>3.02070585224991</v>
      </c>
      <c r="H22" s="32">
        <f>'1994'!$D22/1000</f>
        <v>2.93189817615038</v>
      </c>
      <c r="I22" s="32">
        <f>'1995'!$D22/1000</f>
        <v>2.84133147074098</v>
      </c>
      <c r="J22" s="32">
        <f>'1996'!$D22/1000</f>
        <v>3.00836921730168</v>
      </c>
      <c r="K22" s="32">
        <f>'1997'!$D22/1000</f>
        <v>2.96185883698918</v>
      </c>
      <c r="L22" s="32">
        <f>'1998'!$D22/1000</f>
        <v>2.952861706636</v>
      </c>
      <c r="M22" s="32">
        <f>'1999'!$D22/1000</f>
        <v>2.8636708210779203</v>
      </c>
      <c r="N22" s="32">
        <f>'2000'!$D22/1000</f>
        <v>2.9380472418035</v>
      </c>
      <c r="O22" s="32">
        <f>'2001'!$D22/1000</f>
        <v>2.61829663990776</v>
      </c>
      <c r="P22" s="32">
        <f>'2002'!$D22/1000</f>
        <v>2.28798410595332</v>
      </c>
      <c r="Q22" s="32">
        <f>'2003'!$D22/1000</f>
        <v>2.06710539371852</v>
      </c>
      <c r="R22" s="32">
        <f>'2004'!$D22/1000</f>
        <v>2.20010402618803</v>
      </c>
      <c r="S22" s="115">
        <f>'2005'!$D22/1000</f>
        <v>2.38505928656464</v>
      </c>
      <c r="T22" s="59"/>
    </row>
    <row r="23" spans="1:20" ht="11.25">
      <c r="A23" s="12"/>
      <c r="B23" s="13" t="s">
        <v>20</v>
      </c>
      <c r="C23" s="2" t="s">
        <v>21</v>
      </c>
      <c r="D23" s="31">
        <f>'1990'!$D23/1000</f>
        <v>14.919290680673798</v>
      </c>
      <c r="E23" s="32">
        <f>'1991'!$D23/1000</f>
        <v>14.270968989498</v>
      </c>
      <c r="F23" s="32">
        <f>'1992'!$D23/1000</f>
        <v>13.0079981437881</v>
      </c>
      <c r="G23" s="32">
        <f>'1993'!$D23/1000</f>
        <v>12.207441986387499</v>
      </c>
      <c r="H23" s="32">
        <f>'1994'!$D23/1000</f>
        <v>12.6416115359669</v>
      </c>
      <c r="I23" s="32">
        <f>'1995'!$D23/1000</f>
        <v>12.4858237228795</v>
      </c>
      <c r="J23" s="32">
        <f>'1996'!$D23/1000</f>
        <v>12.2622326372916</v>
      </c>
      <c r="K23" s="32">
        <f>'1997'!$D23/1000</f>
        <v>11.9799019912177</v>
      </c>
      <c r="L23" s="32">
        <f>'1998'!$D23/1000</f>
        <v>12.6308919401438</v>
      </c>
      <c r="M23" s="32">
        <f>'1999'!$D23/1000</f>
        <v>12.1078631376439</v>
      </c>
      <c r="N23" s="32">
        <f>'2000'!$D23/1000</f>
        <v>12.340882714825801</v>
      </c>
      <c r="O23" s="32">
        <f>'2001'!$D23/1000</f>
        <v>12.361931510430901</v>
      </c>
      <c r="P23" s="32">
        <f>'2002'!$D23/1000</f>
        <v>12.351370555055501</v>
      </c>
      <c r="Q23" s="32">
        <f>'2003'!$D23/1000</f>
        <v>12.222876582961801</v>
      </c>
      <c r="R23" s="32">
        <f>'2004'!$D23/1000</f>
        <v>12.907375790776399</v>
      </c>
      <c r="S23" s="115">
        <f>'2005'!$D23/1000</f>
        <v>13.0767389386475</v>
      </c>
      <c r="T23" s="59"/>
    </row>
    <row r="24" spans="1:20" ht="11.25">
      <c r="A24" s="12"/>
      <c r="B24" s="13" t="s">
        <v>22</v>
      </c>
      <c r="C24" s="2" t="s">
        <v>23</v>
      </c>
      <c r="D24" s="31">
        <f>'1990'!$D24/1000</f>
        <v>4.63777389304859</v>
      </c>
      <c r="E24" s="32">
        <f>'1991'!$D24/1000</f>
        <v>3.62411219529283</v>
      </c>
      <c r="F24" s="32">
        <f>'1992'!$D24/1000</f>
        <v>3.4013820880591004</v>
      </c>
      <c r="G24" s="32">
        <f>'1993'!$D24/1000</f>
        <v>3.25902597718874</v>
      </c>
      <c r="H24" s="32">
        <f>'1994'!$D24/1000</f>
        <v>3.99217389804308</v>
      </c>
      <c r="I24" s="32">
        <f>'1995'!$D24/1000</f>
        <v>4.7051002918147296</v>
      </c>
      <c r="J24" s="32">
        <f>'1996'!$D24/1000</f>
        <v>3.5199314186000303</v>
      </c>
      <c r="K24" s="32">
        <f>'1997'!$D24/1000</f>
        <v>4.08984671897063</v>
      </c>
      <c r="L24" s="32">
        <f>'1998'!$D24/1000</f>
        <v>3.98963693999208</v>
      </c>
      <c r="M24" s="32">
        <f>'1999'!$D24/1000</f>
        <v>3.62385081974399</v>
      </c>
      <c r="N24" s="32">
        <f>'2000'!$D24/1000</f>
        <v>3.29097269607523</v>
      </c>
      <c r="O24" s="32">
        <f>'2001'!$D24/1000</f>
        <v>3.2059809155439596</v>
      </c>
      <c r="P24" s="32">
        <f>'2002'!$D24/1000</f>
        <v>3.85844194320901</v>
      </c>
      <c r="Q24" s="32">
        <f>'2003'!$D24/1000</f>
        <v>4.03282515120791</v>
      </c>
      <c r="R24" s="32">
        <f>'2004'!$D24/1000</f>
        <v>4.44190637681469</v>
      </c>
      <c r="S24" s="115">
        <f>'2005'!$D24/1000</f>
        <v>3.8710220771529897</v>
      </c>
      <c r="T24" s="59"/>
    </row>
    <row r="25" spans="1:20" ht="11.25">
      <c r="A25" s="12"/>
      <c r="B25" s="13" t="s">
        <v>14</v>
      </c>
      <c r="C25" s="3" t="s">
        <v>15</v>
      </c>
      <c r="D25" s="31">
        <f>'1990'!$D25/1000</f>
        <v>1.3792699215585917</v>
      </c>
      <c r="E25" s="32">
        <f>'1991'!$D25/1000</f>
        <v>1.3069183593095555</v>
      </c>
      <c r="F25" s="32">
        <f>'1992'!$D25/1000</f>
        <v>1.2735802087559278</v>
      </c>
      <c r="G25" s="32">
        <f>'1993'!$D25/1000</f>
        <v>1.1703666567314308</v>
      </c>
      <c r="H25" s="32">
        <f>'1994'!$D25/1000</f>
        <v>1.1597799936683246</v>
      </c>
      <c r="I25" s="32">
        <f>'1995'!$D25/1000</f>
        <v>1.162677437901948</v>
      </c>
      <c r="J25" s="32">
        <f>'1996'!$D25/1000</f>
        <v>1.1398289064293505</v>
      </c>
      <c r="K25" s="32">
        <f>'1997'!$D25/1000</f>
        <v>1.1308603884872808</v>
      </c>
      <c r="L25" s="32">
        <f>'1998'!$D25/1000</f>
        <v>1.1569698296146649</v>
      </c>
      <c r="M25" s="32">
        <f>'1999'!$D25/1000</f>
        <v>1.1132927675917412</v>
      </c>
      <c r="N25" s="32">
        <f>'2000'!$D25/1000</f>
        <v>1.1633761149514719</v>
      </c>
      <c r="O25" s="32">
        <f>'2001'!$D25/1000</f>
        <v>1.1044812828165445</v>
      </c>
      <c r="P25" s="32">
        <f>'2002'!$D25/1000</f>
        <v>1.0167629586899276</v>
      </c>
      <c r="Q25" s="32">
        <f>'2003'!$D25/1000</f>
        <v>0.8974695415191254</v>
      </c>
      <c r="R25" s="32">
        <f>'2004'!$D25/1000</f>
        <v>0.8634604979757214</v>
      </c>
      <c r="S25" s="115">
        <f>'2005'!$D25/1000</f>
        <v>0.8405195739777139</v>
      </c>
      <c r="T25" s="59"/>
    </row>
    <row r="26" spans="1:20" ht="11.25">
      <c r="A26" s="12"/>
      <c r="B26" s="13" t="s">
        <v>24</v>
      </c>
      <c r="C26" s="2" t="s">
        <v>25</v>
      </c>
      <c r="D26" s="31">
        <f>'1990'!$D26/1000</f>
        <v>0</v>
      </c>
      <c r="E26" s="32">
        <f>'1991'!$D26/1000</f>
        <v>0</v>
      </c>
      <c r="F26" s="32">
        <f>'1992'!$D26/1000</f>
        <v>0</v>
      </c>
      <c r="G26" s="32">
        <f>'1993'!$D26/1000</f>
        <v>0</v>
      </c>
      <c r="H26" s="32">
        <f>'1994'!$D26/1000</f>
        <v>0</v>
      </c>
      <c r="I26" s="32">
        <f>'1995'!$D26/1000</f>
        <v>0</v>
      </c>
      <c r="J26" s="32">
        <f>'1996'!$D26/1000</f>
        <v>0</v>
      </c>
      <c r="K26" s="32">
        <f>'1997'!$D26/1000</f>
        <v>0</v>
      </c>
      <c r="L26" s="32">
        <f>'1998'!$D26/1000</f>
        <v>0</v>
      </c>
      <c r="M26" s="32">
        <f>'1999'!$D26/1000</f>
        <v>0</v>
      </c>
      <c r="N26" s="32">
        <f>'2000'!$D26/1000</f>
        <v>0</v>
      </c>
      <c r="O26" s="32">
        <f>'2001'!$D26/1000</f>
        <v>0</v>
      </c>
      <c r="P26" s="32">
        <f>'2002'!$D26/1000</f>
        <v>0</v>
      </c>
      <c r="Q26" s="32">
        <f>'2003'!$D26/1000</f>
        <v>0</v>
      </c>
      <c r="R26" s="32">
        <f>'2004'!$D26/1000</f>
        <v>0</v>
      </c>
      <c r="S26" s="115">
        <f>'2005'!$D26/1000</f>
        <v>0</v>
      </c>
      <c r="T26" s="59"/>
    </row>
    <row r="27" spans="1:20" ht="11.25">
      <c r="A27" s="12"/>
      <c r="B27" s="13" t="s">
        <v>26</v>
      </c>
      <c r="C27" s="2" t="s">
        <v>101</v>
      </c>
      <c r="D27" s="31">
        <f>'1990'!$D27/1000</f>
        <v>0.66881576044</v>
      </c>
      <c r="E27" s="32">
        <f>'1991'!$D27/1000</f>
        <v>0.453547286416205</v>
      </c>
      <c r="F27" s="32">
        <f>'1992'!$D27/1000</f>
        <v>0.66406515376357</v>
      </c>
      <c r="G27" s="32">
        <f>'1993'!$D27/1000</f>
        <v>0.555407630151595</v>
      </c>
      <c r="H27" s="32">
        <f>'1994'!$D27/1000</f>
        <v>0.5668610700134671</v>
      </c>
      <c r="I27" s="32">
        <f>'1995'!$D27/1000</f>
        <v>0.575202301707385</v>
      </c>
      <c r="J27" s="32">
        <f>'1996'!$D27/1000</f>
        <v>0.614719522615581</v>
      </c>
      <c r="K27" s="32">
        <f>'1997'!$D27/1000</f>
        <v>0.573442446266038</v>
      </c>
      <c r="L27" s="32">
        <f>'1998'!$D27/1000</f>
        <v>0.561975555294864</v>
      </c>
      <c r="M27" s="32">
        <f>'1999'!$D27/1000</f>
        <v>0.65018714990145</v>
      </c>
      <c r="N27" s="32">
        <f>'2000'!$D27/1000</f>
        <v>0.6169367953475351</v>
      </c>
      <c r="O27" s="32">
        <f>'2001'!$D27/1000</f>
        <v>0.574191879594948</v>
      </c>
      <c r="P27" s="32">
        <f>'2002'!$D27/1000</f>
        <v>0.540779394532624</v>
      </c>
      <c r="Q27" s="32">
        <f>'2003'!$D27/1000</f>
        <v>0.49924145605668</v>
      </c>
      <c r="R27" s="32">
        <f>'2004'!$D27/1000</f>
        <v>0.6083922134802521</v>
      </c>
      <c r="S27" s="115">
        <f>'2005'!$D27/1000</f>
        <v>0.553371476661109</v>
      </c>
      <c r="T27" s="59"/>
    </row>
    <row r="28" spans="1:20" ht="11.25">
      <c r="A28" s="18"/>
      <c r="B28" s="19" t="s">
        <v>13</v>
      </c>
      <c r="C28" s="23" t="s">
        <v>9</v>
      </c>
      <c r="D28" s="33">
        <f>'1990'!$D28/1000</f>
        <v>0</v>
      </c>
      <c r="E28" s="34">
        <f>'1991'!$D28/1000</f>
        <v>0</v>
      </c>
      <c r="F28" s="34">
        <f>'1992'!$D28/1000</f>
        <v>0</v>
      </c>
      <c r="G28" s="34">
        <f>'1993'!$D28/1000</f>
        <v>0</v>
      </c>
      <c r="H28" s="34">
        <f>'1994'!$D28/1000</f>
        <v>0</v>
      </c>
      <c r="I28" s="34">
        <f>'1995'!$D28/1000</f>
        <v>0</v>
      </c>
      <c r="J28" s="34">
        <f>'1996'!$D28/1000</f>
        <v>0</v>
      </c>
      <c r="K28" s="34">
        <f>'1997'!$D28/1000</f>
        <v>0</v>
      </c>
      <c r="L28" s="34">
        <f>'1998'!$D28/1000</f>
        <v>0</v>
      </c>
      <c r="M28" s="34">
        <f>'1999'!$D28/1000</f>
        <v>0</v>
      </c>
      <c r="N28" s="34">
        <f>'2000'!$D28/1000</f>
        <v>0</v>
      </c>
      <c r="O28" s="34">
        <f>'2001'!$D28/1000</f>
        <v>0</v>
      </c>
      <c r="P28" s="34">
        <f>'2002'!$D28/1000</f>
        <v>0</v>
      </c>
      <c r="Q28" s="34">
        <f>'2003'!$D28/1000</f>
        <v>0</v>
      </c>
      <c r="R28" s="34">
        <f>'2004'!$D28/1000</f>
        <v>0</v>
      </c>
      <c r="S28" s="117">
        <f>'2005'!$D28/1000</f>
        <v>0</v>
      </c>
      <c r="T28" s="60"/>
    </row>
    <row r="29" spans="1:20" ht="11.25">
      <c r="A29" s="12"/>
      <c r="B29" s="13"/>
      <c r="C29" s="2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115"/>
      <c r="T29" s="59"/>
    </row>
    <row r="30" spans="1:20" s="5" customFormat="1" ht="11.25">
      <c r="A30" s="98" t="s">
        <v>65</v>
      </c>
      <c r="B30" s="99"/>
      <c r="C30" s="111"/>
      <c r="D30" s="101">
        <f>'1990'!$D30/1000</f>
        <v>70.64320737294493</v>
      </c>
      <c r="E30" s="96">
        <f>'1991'!$D30/1000</f>
        <v>83.20612632420051</v>
      </c>
      <c r="F30" s="96">
        <f>'1992'!$D30/1000</f>
        <v>75.81761912920834</v>
      </c>
      <c r="G30" s="96">
        <f>'1993'!$D30/1000</f>
        <v>63.32741820219228</v>
      </c>
      <c r="H30" s="96">
        <f>'1994'!$D30/1000</f>
        <v>59.77558086366873</v>
      </c>
      <c r="I30" s="96">
        <f>'1995'!$D30/1000</f>
        <v>61.90285444654069</v>
      </c>
      <c r="J30" s="96">
        <f>'1996'!$D30/1000</f>
        <v>66.9375171164642</v>
      </c>
      <c r="K30" s="96">
        <f>'1997'!$D30/1000</f>
        <v>63.33280110752634</v>
      </c>
      <c r="L30" s="96">
        <f>'1998'!$D30/1000</f>
        <v>75.75345249054934</v>
      </c>
      <c r="M30" s="96">
        <f>'1999'!$D30/1000</f>
        <v>69.61574749281269</v>
      </c>
      <c r="N30" s="96">
        <f>'2000'!$D30/1000</f>
        <v>68.33213411616099</v>
      </c>
      <c r="O30" s="96">
        <f>'2001'!$D30/1000</f>
        <v>60.75321689788858</v>
      </c>
      <c r="P30" s="96">
        <f>'2002'!$D30/1000</f>
        <v>65.33729048796877</v>
      </c>
      <c r="Q30" s="96">
        <f>'2003'!$D30/1000</f>
        <v>67.01276646229276</v>
      </c>
      <c r="R30" s="96">
        <f>'2004'!$D30/1000</f>
        <v>65.94889332589796</v>
      </c>
      <c r="S30" s="114">
        <f>'2005'!$D30/1000</f>
        <v>67.1098361791204</v>
      </c>
      <c r="T30" s="57">
        <f>S30/D30-1</f>
        <v>-0.05001714000853452</v>
      </c>
    </row>
    <row r="31" spans="1:20" ht="11.25">
      <c r="A31" s="106"/>
      <c r="B31" s="107" t="s">
        <v>87</v>
      </c>
      <c r="C31" s="112" t="s">
        <v>27</v>
      </c>
      <c r="D31" s="109">
        <f>'1990'!$D31/1000</f>
        <v>47.924891215848</v>
      </c>
      <c r="E31" s="110">
        <f>'1991'!$D31/1000</f>
        <v>59.7851422551575</v>
      </c>
      <c r="F31" s="110">
        <f>'1992'!$D31/1000</f>
        <v>52.2825748530513</v>
      </c>
      <c r="G31" s="110">
        <f>'1993'!$D31/1000</f>
        <v>40.0029655159606</v>
      </c>
      <c r="H31" s="110">
        <f>'1994'!$D31/1000</f>
        <v>36.1051085608488</v>
      </c>
      <c r="I31" s="110">
        <f>'1995'!$D31/1000</f>
        <v>38.7586412248704</v>
      </c>
      <c r="J31" s="110">
        <f>'1996'!$D31/1000</f>
        <v>43.2423331661209</v>
      </c>
      <c r="K31" s="110">
        <f>'1997'!$D31/1000</f>
        <v>38.733441817557804</v>
      </c>
      <c r="L31" s="110">
        <f>'1998'!$D31/1000</f>
        <v>51.165197650675104</v>
      </c>
      <c r="M31" s="110">
        <f>'1999'!$D31/1000</f>
        <v>45.2973034802869</v>
      </c>
      <c r="N31" s="110">
        <f>'2000'!$D31/1000</f>
        <v>44.2793635121091</v>
      </c>
      <c r="O31" s="110">
        <f>'2001'!$D31/1000</f>
        <v>37.5566028784644</v>
      </c>
      <c r="P31" s="110">
        <f>'2002'!$D31/1000</f>
        <v>42.7814986080875</v>
      </c>
      <c r="Q31" s="110">
        <f>'2003'!$D31/1000</f>
        <v>45.5353130176624</v>
      </c>
      <c r="R31" s="110">
        <f>'2004'!$D31/1000</f>
        <v>43.408110657543304</v>
      </c>
      <c r="S31" s="118">
        <f>'2005'!$D31/1000</f>
        <v>45.7824589934644</v>
      </c>
      <c r="T31" s="59"/>
    </row>
    <row r="32" spans="1:20" ht="11.25">
      <c r="A32" s="12"/>
      <c r="B32" s="13" t="s">
        <v>57</v>
      </c>
      <c r="C32" s="4" t="s">
        <v>28</v>
      </c>
      <c r="D32" s="31">
        <f>'1990'!$D32/1000</f>
        <v>13.238832034</v>
      </c>
      <c r="E32" s="32">
        <f>'1991'!$D32/1000</f>
        <v>13.463628194</v>
      </c>
      <c r="F32" s="32">
        <f>'1992'!$D32/1000</f>
        <v>13.81094</v>
      </c>
      <c r="G32" s="32">
        <f>'1993'!$D32/1000</f>
        <v>13.70027</v>
      </c>
      <c r="H32" s="32">
        <f>'1994'!$D32/1000</f>
        <v>14.431</v>
      </c>
      <c r="I32" s="32">
        <f>'1995'!$D32/1000</f>
        <v>14.75319</v>
      </c>
      <c r="J32" s="32">
        <f>'1996'!$D32/1000</f>
        <v>15.099620000000002</v>
      </c>
      <c r="K32" s="32">
        <f>'1997'!$D32/1000</f>
        <v>15.92143</v>
      </c>
      <c r="L32" s="32">
        <f>'1998'!$D32/1000</f>
        <v>15.79916</v>
      </c>
      <c r="M32" s="32">
        <f>'1999'!$D32/1000</f>
        <v>15.537</v>
      </c>
      <c r="N32" s="32">
        <f>'2000'!$D32/1000</f>
        <v>15.38857</v>
      </c>
      <c r="O32" s="32">
        <f>'2001'!$D32/1000</f>
        <v>14.671149999999999</v>
      </c>
      <c r="P32" s="32">
        <f>'2002'!$D32/1000</f>
        <v>14.56467</v>
      </c>
      <c r="Q32" s="32">
        <f>'2003'!$D32/1000</f>
        <v>13.558639999999999</v>
      </c>
      <c r="R32" s="32">
        <f>'2004'!$D32/1000</f>
        <v>14.09345075</v>
      </c>
      <c r="S32" s="115">
        <f>'2005'!$D32/1000</f>
        <v>13.553914382</v>
      </c>
      <c r="T32" s="59"/>
    </row>
    <row r="33" spans="1:20" ht="11.25">
      <c r="A33" s="12"/>
      <c r="B33" s="13" t="s">
        <v>29</v>
      </c>
      <c r="C33" s="4" t="s">
        <v>30</v>
      </c>
      <c r="D33" s="31">
        <f>'1990'!$D33/1000</f>
        <v>4.971018723096931</v>
      </c>
      <c r="E33" s="32">
        <f>'1991'!$D33/1000</f>
        <v>5.16290607504301</v>
      </c>
      <c r="F33" s="32">
        <f>'1992'!$D33/1000</f>
        <v>5.14575247615704</v>
      </c>
      <c r="G33" s="32">
        <f>'1993'!$D33/1000</f>
        <v>4.8448892862316795</v>
      </c>
      <c r="H33" s="32">
        <f>'1994'!$D33/1000</f>
        <v>4.54801030281993</v>
      </c>
      <c r="I33" s="32">
        <f>'1995'!$D33/1000</f>
        <v>4.30311522167028</v>
      </c>
      <c r="J33" s="32">
        <f>'1996'!$D33/1000</f>
        <v>4.449858950343311</v>
      </c>
      <c r="K33" s="32">
        <f>'1997'!$D33/1000</f>
        <v>4.321532289968539</v>
      </c>
      <c r="L33" s="32">
        <f>'1998'!$D33/1000</f>
        <v>4.53005783987423</v>
      </c>
      <c r="M33" s="32">
        <f>'1999'!$D33/1000</f>
        <v>4.68150101252578</v>
      </c>
      <c r="N33" s="32">
        <f>'2000'!$D33/1000</f>
        <v>4.49266060405189</v>
      </c>
      <c r="O33" s="32">
        <f>'2001'!$D33/1000</f>
        <v>4.22437401942418</v>
      </c>
      <c r="P33" s="32">
        <f>'2002'!$D33/1000</f>
        <v>3.99044387988127</v>
      </c>
      <c r="Q33" s="32">
        <f>'2003'!$D33/1000</f>
        <v>3.97620044463035</v>
      </c>
      <c r="R33" s="32">
        <f>'2004'!$D33/1000</f>
        <v>4.01964591835466</v>
      </c>
      <c r="S33" s="115">
        <f>'2005'!$D33/1000</f>
        <v>3.825729803656</v>
      </c>
      <c r="T33" s="59"/>
    </row>
    <row r="34" spans="1:20" ht="11.25">
      <c r="A34" s="12"/>
      <c r="B34" s="13" t="s">
        <v>31</v>
      </c>
      <c r="C34" s="4" t="s">
        <v>32</v>
      </c>
      <c r="D34" s="31">
        <f>'1990'!$D34/1000</f>
        <v>4.5084654</v>
      </c>
      <c r="E34" s="32">
        <f>'1991'!$D34/1000</f>
        <v>4.794449800000001</v>
      </c>
      <c r="F34" s="32">
        <f>'1992'!$D34/1000</f>
        <v>4.5783518</v>
      </c>
      <c r="G34" s="32">
        <f>'1993'!$D34/1000</f>
        <v>4.779293399999999</v>
      </c>
      <c r="H34" s="32">
        <f>'1994'!$D34/1000</f>
        <v>4.6914620000000005</v>
      </c>
      <c r="I34" s="32">
        <f>'1995'!$D34/1000</f>
        <v>4.087908</v>
      </c>
      <c r="J34" s="32">
        <f>'1996'!$D34/1000</f>
        <v>4.1457049999999995</v>
      </c>
      <c r="K34" s="32">
        <f>'1997'!$D34/1000</f>
        <v>4.356397</v>
      </c>
      <c r="L34" s="32">
        <f>'1998'!$D34/1000</f>
        <v>4.259037</v>
      </c>
      <c r="M34" s="32">
        <f>'1999'!$D34/1000</f>
        <v>4.099943000000001</v>
      </c>
      <c r="N34" s="32">
        <f>'2000'!$D34/1000</f>
        <v>4.17154</v>
      </c>
      <c r="O34" s="32">
        <f>'2001'!$D34/1000</f>
        <v>4.30109</v>
      </c>
      <c r="P34" s="32">
        <f>'2002'!$D34/1000</f>
        <v>4.000678</v>
      </c>
      <c r="Q34" s="32">
        <f>'2003'!$D34/1000</f>
        <v>3.9426129999999997</v>
      </c>
      <c r="R34" s="32">
        <f>'2004'!$D34/1000</f>
        <v>4.427686</v>
      </c>
      <c r="S34" s="115">
        <f>'2005'!$D34/1000</f>
        <v>3.9477330000000004</v>
      </c>
      <c r="T34" s="59"/>
    </row>
    <row r="35" spans="1:20" ht="11.25">
      <c r="A35" s="18"/>
      <c r="B35" s="19" t="s">
        <v>13</v>
      </c>
      <c r="C35" s="25" t="s">
        <v>9</v>
      </c>
      <c r="D35" s="33">
        <f>'1990'!$D35/1000</f>
        <v>0</v>
      </c>
      <c r="E35" s="34">
        <f>'1991'!$D35/1000</f>
        <v>0</v>
      </c>
      <c r="F35" s="34">
        <f>'1992'!$D35/1000</f>
        <v>0</v>
      </c>
      <c r="G35" s="34">
        <f>'1993'!$D35/1000</f>
        <v>0</v>
      </c>
      <c r="H35" s="34">
        <f>'1994'!$D35/1000</f>
        <v>0</v>
      </c>
      <c r="I35" s="34">
        <f>'1995'!$D35/1000</f>
        <v>0</v>
      </c>
      <c r="J35" s="34">
        <f>'1996'!$D35/1000</f>
        <v>0</v>
      </c>
      <c r="K35" s="34">
        <f>'1997'!$D35/1000</f>
        <v>0</v>
      </c>
      <c r="L35" s="34">
        <f>'1998'!$D35/1000</f>
        <v>0</v>
      </c>
      <c r="M35" s="34">
        <f>'1999'!$D35/1000</f>
        <v>0</v>
      </c>
      <c r="N35" s="34">
        <f>'2000'!$D35/1000</f>
        <v>0</v>
      </c>
      <c r="O35" s="34">
        <f>'2001'!$D35/1000</f>
        <v>0</v>
      </c>
      <c r="P35" s="34">
        <f>'2002'!$D35/1000</f>
        <v>0</v>
      </c>
      <c r="Q35" s="34">
        <f>'2003'!$D35/1000</f>
        <v>0</v>
      </c>
      <c r="R35" s="34">
        <f>'2004'!$D35/1000</f>
        <v>0</v>
      </c>
      <c r="S35" s="117">
        <f>'2005'!$D35/1000</f>
        <v>0</v>
      </c>
      <c r="T35" s="60"/>
    </row>
    <row r="36" spans="1:20" ht="11.25">
      <c r="A36" s="12"/>
      <c r="B36" s="13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115"/>
      <c r="T36" s="59"/>
    </row>
    <row r="37" spans="1:20" s="5" customFormat="1" ht="11.25">
      <c r="A37" s="20" t="s">
        <v>58</v>
      </c>
      <c r="B37" s="21"/>
      <c r="C37" s="22"/>
      <c r="D37" s="29">
        <f>'1990'!$D37/1000</f>
        <v>10.6117238814146</v>
      </c>
      <c r="E37" s="30">
        <f>'1991'!$D37/1000</f>
        <v>11.0042497153642</v>
      </c>
      <c r="F37" s="30">
        <f>'1992'!$D37/1000</f>
        <v>10.701834600144801</v>
      </c>
      <c r="G37" s="30">
        <f>'1993'!$D37/1000</f>
        <v>9.97284346348301</v>
      </c>
      <c r="H37" s="30">
        <f>'1994'!$D37/1000</f>
        <v>9.54968133251222</v>
      </c>
      <c r="I37" s="30">
        <f>'1995'!$D37/1000</f>
        <v>10.1455871251133</v>
      </c>
      <c r="J37" s="30">
        <f>'1996'!$D37/1000</f>
        <v>10.3036998825887</v>
      </c>
      <c r="K37" s="30">
        <f>'1997'!$D37/1000</f>
        <v>10.3056511410413</v>
      </c>
      <c r="L37" s="30">
        <f>'1998'!$D37/1000</f>
        <v>10.2341204709156</v>
      </c>
      <c r="M37" s="30">
        <f>'1999'!$D37/1000</f>
        <v>10.2766262136107</v>
      </c>
      <c r="N37" s="30">
        <f>'2000'!$D37/1000</f>
        <v>9.847527694849951</v>
      </c>
      <c r="O37" s="30">
        <f>'2001'!$D37/1000</f>
        <v>10.001976091803</v>
      </c>
      <c r="P37" s="30">
        <f>'2002'!$D37/1000</f>
        <v>9.95313154406981</v>
      </c>
      <c r="Q37" s="30">
        <f>'2003'!$D37/1000</f>
        <v>9.44767703872561</v>
      </c>
      <c r="R37" s="30">
        <f>'2004'!$D37/1000</f>
        <v>9.676952452702</v>
      </c>
      <c r="S37" s="119">
        <f>'2005'!$D37/1000</f>
        <v>9.352885652702</v>
      </c>
      <c r="T37" s="57">
        <f>S37/D37-1</f>
        <v>-0.11862711872077003</v>
      </c>
    </row>
    <row r="38" spans="1:20" ht="11.25">
      <c r="A38" s="12"/>
      <c r="B38" s="13" t="s">
        <v>59</v>
      </c>
      <c r="C38" s="2" t="s">
        <v>33</v>
      </c>
      <c r="D38" s="31">
        <f>'1990'!$D38/1000</f>
        <v>10.6117238814146</v>
      </c>
      <c r="E38" s="32">
        <f>'1991'!$D38/1000</f>
        <v>11.0042497153642</v>
      </c>
      <c r="F38" s="32">
        <f>'1992'!$D38/1000</f>
        <v>10.701834600144801</v>
      </c>
      <c r="G38" s="32">
        <f>'1993'!$D38/1000</f>
        <v>9.97284346348301</v>
      </c>
      <c r="H38" s="32">
        <f>'1994'!$D38/1000</f>
        <v>9.54968133251222</v>
      </c>
      <c r="I38" s="32">
        <f>'1995'!$D38/1000</f>
        <v>10.1455871251133</v>
      </c>
      <c r="J38" s="32">
        <f>'1996'!$D38/1000</f>
        <v>10.3036998825887</v>
      </c>
      <c r="K38" s="32">
        <f>'1997'!$D38/1000</f>
        <v>10.3056511410413</v>
      </c>
      <c r="L38" s="32">
        <f>'1998'!$D38/1000</f>
        <v>10.2341204709156</v>
      </c>
      <c r="M38" s="32">
        <f>'1999'!$D38/1000</f>
        <v>10.2766262136107</v>
      </c>
      <c r="N38" s="32">
        <f>'2000'!$D38/1000</f>
        <v>9.847527694849951</v>
      </c>
      <c r="O38" s="32">
        <f>'2001'!$D38/1000</f>
        <v>10.001976091803</v>
      </c>
      <c r="P38" s="32">
        <f>'2002'!$D38/1000</f>
        <v>9.95313154406981</v>
      </c>
      <c r="Q38" s="32">
        <f>'2003'!$D38/1000</f>
        <v>9.44767703872561</v>
      </c>
      <c r="R38" s="32">
        <f>'2004'!$D38/1000</f>
        <v>9.676952452702</v>
      </c>
      <c r="S38" s="115">
        <f>'2005'!$D38/1000</f>
        <v>9.352885652702</v>
      </c>
      <c r="T38" s="59"/>
    </row>
    <row r="39" spans="1:20" ht="11.25">
      <c r="A39" s="12"/>
      <c r="B39" s="13" t="s">
        <v>34</v>
      </c>
      <c r="C39" s="2" t="s">
        <v>35</v>
      </c>
      <c r="D39" s="31">
        <f>'1990'!$D39/1000</f>
        <v>0</v>
      </c>
      <c r="E39" s="32">
        <f>'1991'!$D39/1000</f>
        <v>0</v>
      </c>
      <c r="F39" s="32">
        <f>'1992'!$D39/1000</f>
        <v>0</v>
      </c>
      <c r="G39" s="32">
        <f>'1993'!$D39/1000</f>
        <v>0</v>
      </c>
      <c r="H39" s="32">
        <f>'1994'!$D39/1000</f>
        <v>0</v>
      </c>
      <c r="I39" s="32">
        <f>'1995'!$D39/1000</f>
        <v>0</v>
      </c>
      <c r="J39" s="32">
        <f>'1996'!$D39/1000</f>
        <v>0</v>
      </c>
      <c r="K39" s="32">
        <f>'1997'!$D39/1000</f>
        <v>0</v>
      </c>
      <c r="L39" s="32">
        <f>'1998'!$D39/1000</f>
        <v>0</v>
      </c>
      <c r="M39" s="32">
        <f>'1999'!$D39/1000</f>
        <v>0</v>
      </c>
      <c r="N39" s="32">
        <f>'2000'!$D39/1000</f>
        <v>0</v>
      </c>
      <c r="O39" s="32">
        <f>'2001'!$D39/1000</f>
        <v>0</v>
      </c>
      <c r="P39" s="32">
        <f>'2002'!$D39/1000</f>
        <v>0</v>
      </c>
      <c r="Q39" s="32">
        <f>'2003'!$D39/1000</f>
        <v>0</v>
      </c>
      <c r="R39" s="32">
        <f>'2004'!$D39/1000</f>
        <v>0</v>
      </c>
      <c r="S39" s="115">
        <f>'2005'!$D39/1000</f>
        <v>0</v>
      </c>
      <c r="T39" s="59"/>
    </row>
    <row r="40" spans="1:20" ht="11.25">
      <c r="A40" s="12"/>
      <c r="B40" s="13" t="s">
        <v>36</v>
      </c>
      <c r="C40" s="2" t="s">
        <v>37</v>
      </c>
      <c r="D40" s="31">
        <f>'1990'!$D40/1000</f>
        <v>0</v>
      </c>
      <c r="E40" s="32">
        <f>'1991'!$D40/1000</f>
        <v>0</v>
      </c>
      <c r="F40" s="32">
        <f>'1992'!$D40/1000</f>
        <v>0</v>
      </c>
      <c r="G40" s="32">
        <f>'1993'!$D40/1000</f>
        <v>0</v>
      </c>
      <c r="H40" s="32">
        <f>'1994'!$D40/1000</f>
        <v>0</v>
      </c>
      <c r="I40" s="32">
        <f>'1995'!$D40/1000</f>
        <v>0</v>
      </c>
      <c r="J40" s="32">
        <f>'1996'!$D40/1000</f>
        <v>0</v>
      </c>
      <c r="K40" s="32">
        <f>'1997'!$D40/1000</f>
        <v>0</v>
      </c>
      <c r="L40" s="32">
        <f>'1998'!$D40/1000</f>
        <v>0</v>
      </c>
      <c r="M40" s="32">
        <f>'1999'!$D40/1000</f>
        <v>0</v>
      </c>
      <c r="N40" s="32">
        <f>'2000'!$D40/1000</f>
        <v>0</v>
      </c>
      <c r="O40" s="32">
        <f>'2001'!$D40/1000</f>
        <v>0</v>
      </c>
      <c r="P40" s="32">
        <f>'2002'!$D40/1000</f>
        <v>0</v>
      </c>
      <c r="Q40" s="32">
        <f>'2003'!$D40/1000</f>
        <v>0</v>
      </c>
      <c r="R40" s="32">
        <f>'2004'!$D40/1000</f>
        <v>0</v>
      </c>
      <c r="S40" s="115">
        <f>'2005'!$D40/1000</f>
        <v>0</v>
      </c>
      <c r="T40" s="59"/>
    </row>
    <row r="41" spans="1:20" ht="11.25">
      <c r="A41" s="12"/>
      <c r="B41" s="13" t="s">
        <v>38</v>
      </c>
      <c r="C41" s="2" t="s">
        <v>39</v>
      </c>
      <c r="D41" s="31">
        <f>'1990'!$D41/1000</f>
        <v>0</v>
      </c>
      <c r="E41" s="32">
        <f>'1991'!$D41/1000</f>
        <v>0</v>
      </c>
      <c r="F41" s="32">
        <f>'1992'!$D41/1000</f>
        <v>0</v>
      </c>
      <c r="G41" s="32">
        <f>'1993'!$D41/1000</f>
        <v>0</v>
      </c>
      <c r="H41" s="32">
        <f>'1994'!$D41/1000</f>
        <v>0</v>
      </c>
      <c r="I41" s="32">
        <f>'1995'!$D41/1000</f>
        <v>0</v>
      </c>
      <c r="J41" s="32">
        <f>'1996'!$D41/1000</f>
        <v>0</v>
      </c>
      <c r="K41" s="32">
        <f>'1997'!$D41/1000</f>
        <v>0</v>
      </c>
      <c r="L41" s="32">
        <f>'1998'!$D41/1000</f>
        <v>0</v>
      </c>
      <c r="M41" s="32">
        <f>'1999'!$D41/1000</f>
        <v>0</v>
      </c>
      <c r="N41" s="32">
        <f>'2000'!$D41/1000</f>
        <v>0</v>
      </c>
      <c r="O41" s="32">
        <f>'2001'!$D41/1000</f>
        <v>0</v>
      </c>
      <c r="P41" s="32">
        <f>'2002'!$D41/1000</f>
        <v>0</v>
      </c>
      <c r="Q41" s="32">
        <f>'2003'!$D41/1000</f>
        <v>0</v>
      </c>
      <c r="R41" s="32">
        <f>'2004'!$D41/1000</f>
        <v>0</v>
      </c>
      <c r="S41" s="115">
        <f>'2005'!$D41/1000</f>
        <v>0</v>
      </c>
      <c r="T41" s="59"/>
    </row>
    <row r="42" spans="1:20" ht="11.25">
      <c r="A42" s="18"/>
      <c r="B42" s="19" t="s">
        <v>60</v>
      </c>
      <c r="C42" s="23" t="s">
        <v>40</v>
      </c>
      <c r="D42" s="33">
        <f>'1990'!$D42/1000</f>
        <v>0</v>
      </c>
      <c r="E42" s="34">
        <f>'1991'!$D42/1000</f>
        <v>0</v>
      </c>
      <c r="F42" s="34">
        <f>'1992'!$D42/1000</f>
        <v>0</v>
      </c>
      <c r="G42" s="34">
        <f>'1993'!$D42/1000</f>
        <v>0</v>
      </c>
      <c r="H42" s="34">
        <f>'1994'!$D42/1000</f>
        <v>0</v>
      </c>
      <c r="I42" s="34">
        <f>'1995'!$D42/1000</f>
        <v>0</v>
      </c>
      <c r="J42" s="34">
        <f>'1996'!$D42/1000</f>
        <v>0</v>
      </c>
      <c r="K42" s="34">
        <f>'1997'!$D42/1000</f>
        <v>0</v>
      </c>
      <c r="L42" s="34">
        <f>'1998'!$D42/1000</f>
        <v>0</v>
      </c>
      <c r="M42" s="34">
        <f>'1999'!$D42/1000</f>
        <v>0</v>
      </c>
      <c r="N42" s="34">
        <f>'2000'!$D42/1000</f>
        <v>0</v>
      </c>
      <c r="O42" s="34">
        <f>'2001'!$D42/1000</f>
        <v>0</v>
      </c>
      <c r="P42" s="34">
        <f>'2002'!$D42/1000</f>
        <v>0</v>
      </c>
      <c r="Q42" s="34">
        <f>'2003'!$D42/1000</f>
        <v>0</v>
      </c>
      <c r="R42" s="34">
        <f>'2004'!$D42/1000</f>
        <v>0</v>
      </c>
      <c r="S42" s="117">
        <f>'2005'!$D42/1000</f>
        <v>0</v>
      </c>
      <c r="T42" s="60"/>
    </row>
    <row r="43" spans="1:20" ht="11.25">
      <c r="A43" s="12"/>
      <c r="B43" s="13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15"/>
      <c r="T43" s="59"/>
    </row>
    <row r="44" spans="1:20" s="5" customFormat="1" ht="11.25">
      <c r="A44" s="20" t="s">
        <v>62</v>
      </c>
      <c r="B44" s="21"/>
      <c r="C44" s="22"/>
      <c r="D44" s="29">
        <f>'1990'!$D44/1000</f>
        <v>2.29470512401893</v>
      </c>
      <c r="E44" s="30">
        <f>'1991'!$D44/1000</f>
        <v>2.2731161834865503</v>
      </c>
      <c r="F44" s="30">
        <f>'1992'!$D44/1000</f>
        <v>2.28973405905103</v>
      </c>
      <c r="G44" s="30">
        <f>'1993'!$D44/1000</f>
        <v>2.27561530524656</v>
      </c>
      <c r="H44" s="30">
        <f>'1994'!$D44/1000</f>
        <v>2.30562929989555</v>
      </c>
      <c r="I44" s="30">
        <f>'1995'!$D44/1000</f>
        <v>2.25673405855567</v>
      </c>
      <c r="J44" s="30">
        <f>'1996'!$D44/1000</f>
        <v>2.1715449425846</v>
      </c>
      <c r="K44" s="30">
        <f>'1997'!$D44/1000</f>
        <v>1.9729424423309498</v>
      </c>
      <c r="L44" s="30">
        <f>'1998'!$D44/1000</f>
        <v>1.83144309517516</v>
      </c>
      <c r="M44" s="30">
        <f>'1999'!$D44/1000</f>
        <v>1.73123325660307</v>
      </c>
      <c r="N44" s="30">
        <f>'2000'!$D44/1000</f>
        <v>1.79330103373384</v>
      </c>
      <c r="O44" s="30">
        <f>'2001'!$D44/1000</f>
        <v>1.72690206956176</v>
      </c>
      <c r="P44" s="30">
        <f>'2002'!$D44/1000</f>
        <v>1.7509264769102002</v>
      </c>
      <c r="Q44" s="30">
        <f>'2003'!$D44/1000</f>
        <v>1.74346688998955</v>
      </c>
      <c r="R44" s="30">
        <f>'2004'!$D44/1000</f>
        <v>1.65855042852631</v>
      </c>
      <c r="S44" s="119">
        <f>'2005'!$D44/1000</f>
        <v>1.6468776421551</v>
      </c>
      <c r="T44" s="57">
        <f>S44/D44-1</f>
        <v>-0.28231404335265076</v>
      </c>
    </row>
    <row r="45" spans="1:20" ht="11.25">
      <c r="A45" s="12"/>
      <c r="B45" s="13" t="s">
        <v>41</v>
      </c>
      <c r="C45" s="2" t="s">
        <v>42</v>
      </c>
      <c r="D45" s="31">
        <f>'1990'!$D45/1000</f>
        <v>0</v>
      </c>
      <c r="E45" s="32">
        <f>'1991'!$D45/1000</f>
        <v>0</v>
      </c>
      <c r="F45" s="32">
        <f>'1992'!$D45/1000</f>
        <v>0</v>
      </c>
      <c r="G45" s="32">
        <f>'1993'!$D45/1000</f>
        <v>0</v>
      </c>
      <c r="H45" s="32">
        <f>'1994'!$D45/1000</f>
        <v>0</v>
      </c>
      <c r="I45" s="32">
        <f>'1995'!$D45/1000</f>
        <v>0</v>
      </c>
      <c r="J45" s="32">
        <f>'1996'!$D45/1000</f>
        <v>0</v>
      </c>
      <c r="K45" s="32">
        <f>'1997'!$D45/1000</f>
        <v>0</v>
      </c>
      <c r="L45" s="32">
        <f>'1998'!$D45/1000</f>
        <v>0</v>
      </c>
      <c r="M45" s="32">
        <f>'1999'!$D45/1000</f>
        <v>0</v>
      </c>
      <c r="N45" s="32">
        <f>'2000'!$D45/1000</f>
        <v>0</v>
      </c>
      <c r="O45" s="32">
        <f>'2001'!$D45/1000</f>
        <v>0</v>
      </c>
      <c r="P45" s="32">
        <f>'2002'!$D45/1000</f>
        <v>0</v>
      </c>
      <c r="Q45" s="32">
        <f>'2003'!$D45/1000</f>
        <v>0</v>
      </c>
      <c r="R45" s="32">
        <f>'2004'!$D45/1000</f>
        <v>0</v>
      </c>
      <c r="S45" s="115">
        <f>'2005'!$D45/1000</f>
        <v>0</v>
      </c>
      <c r="T45" s="59"/>
    </row>
    <row r="46" spans="1:20" ht="11.25">
      <c r="A46" s="12"/>
      <c r="B46" s="13" t="s">
        <v>115</v>
      </c>
      <c r="C46" s="2" t="s">
        <v>43</v>
      </c>
      <c r="D46" s="31">
        <f>'1990'!$D46/1000</f>
        <v>2.29470512401893</v>
      </c>
      <c r="E46" s="32">
        <f>'1991'!$D46/1000</f>
        <v>2.2731161834865503</v>
      </c>
      <c r="F46" s="32">
        <f>'1992'!$D46/1000</f>
        <v>2.28973405905103</v>
      </c>
      <c r="G46" s="32">
        <f>'1993'!$D46/1000</f>
        <v>2.27561530524656</v>
      </c>
      <c r="H46" s="32">
        <f>'1994'!$D46/1000</f>
        <v>2.30562929989555</v>
      </c>
      <c r="I46" s="32">
        <f>'1995'!$D46/1000</f>
        <v>2.25673405855567</v>
      </c>
      <c r="J46" s="32">
        <f>'1996'!$D46/1000</f>
        <v>2.1715449425846</v>
      </c>
      <c r="K46" s="32">
        <f>'1997'!$D46/1000</f>
        <v>1.9729424423309498</v>
      </c>
      <c r="L46" s="32">
        <f>'1998'!$D46/1000</f>
        <v>1.83144309517516</v>
      </c>
      <c r="M46" s="32">
        <f>'1999'!$D46/1000</f>
        <v>1.73123325660307</v>
      </c>
      <c r="N46" s="32">
        <f>'2000'!$D46/1000</f>
        <v>1.79330103373384</v>
      </c>
      <c r="O46" s="32">
        <f>'2001'!$D46/1000</f>
        <v>1.72690206956176</v>
      </c>
      <c r="P46" s="32">
        <f>'2002'!$D46/1000</f>
        <v>1.7509264769102002</v>
      </c>
      <c r="Q46" s="32">
        <f>'2003'!$D46/1000</f>
        <v>1.74346688998955</v>
      </c>
      <c r="R46" s="32">
        <f>'2004'!$D46/1000</f>
        <v>1.65855042852631</v>
      </c>
      <c r="S46" s="115">
        <f>'2005'!$D46/1000</f>
        <v>1.6468776421551</v>
      </c>
      <c r="T46" s="59"/>
    </row>
    <row r="47" spans="1:20" ht="11.25">
      <c r="A47" s="12"/>
      <c r="B47" s="13" t="s">
        <v>44</v>
      </c>
      <c r="C47" s="2" t="s">
        <v>45</v>
      </c>
      <c r="D47" s="31">
        <f>'1990'!$D47/1000</f>
        <v>0</v>
      </c>
      <c r="E47" s="32">
        <f>'1991'!$D47/1000</f>
        <v>0</v>
      </c>
      <c r="F47" s="32">
        <f>'1992'!$D47/1000</f>
        <v>0</v>
      </c>
      <c r="G47" s="32">
        <f>'1993'!$D47/1000</f>
        <v>0</v>
      </c>
      <c r="H47" s="32">
        <f>'1994'!$D47/1000</f>
        <v>0</v>
      </c>
      <c r="I47" s="32">
        <f>'1995'!$D47/1000</f>
        <v>0</v>
      </c>
      <c r="J47" s="32">
        <f>'1996'!$D47/1000</f>
        <v>0</v>
      </c>
      <c r="K47" s="32">
        <f>'1997'!$D47/1000</f>
        <v>0</v>
      </c>
      <c r="L47" s="32">
        <f>'1998'!$D47/1000</f>
        <v>0</v>
      </c>
      <c r="M47" s="32">
        <f>'1999'!$D47/1000</f>
        <v>0</v>
      </c>
      <c r="N47" s="32">
        <f>'2000'!$D47/1000</f>
        <v>0</v>
      </c>
      <c r="O47" s="32">
        <f>'2001'!$D47/1000</f>
        <v>0</v>
      </c>
      <c r="P47" s="32">
        <f>'2002'!$D47/1000</f>
        <v>0</v>
      </c>
      <c r="Q47" s="32">
        <f>'2003'!$D47/1000</f>
        <v>0</v>
      </c>
      <c r="R47" s="32">
        <f>'2004'!$D47/1000</f>
        <v>0</v>
      </c>
      <c r="S47" s="115">
        <f>'2005'!$D47/1000</f>
        <v>0</v>
      </c>
      <c r="T47" s="59"/>
    </row>
    <row r="48" spans="1:20" ht="11.25">
      <c r="A48" s="18"/>
      <c r="B48" s="19" t="s">
        <v>46</v>
      </c>
      <c r="C48" s="23" t="s">
        <v>47</v>
      </c>
      <c r="D48" s="33">
        <f>'1990'!$D48/1000</f>
        <v>0</v>
      </c>
      <c r="E48" s="34">
        <f>'1991'!$D48/1000</f>
        <v>0</v>
      </c>
      <c r="F48" s="34">
        <f>'1992'!$D48/1000</f>
        <v>0</v>
      </c>
      <c r="G48" s="34">
        <f>'1993'!$D48/1000</f>
        <v>0</v>
      </c>
      <c r="H48" s="34">
        <f>'1994'!$D48/1000</f>
        <v>0</v>
      </c>
      <c r="I48" s="34">
        <f>'1995'!$D48/1000</f>
        <v>0</v>
      </c>
      <c r="J48" s="34">
        <f>'1996'!$D48/1000</f>
        <v>0</v>
      </c>
      <c r="K48" s="34">
        <f>'1997'!$D48/1000</f>
        <v>0</v>
      </c>
      <c r="L48" s="34">
        <f>'1998'!$D48/1000</f>
        <v>0</v>
      </c>
      <c r="M48" s="34">
        <f>'1999'!$D48/1000</f>
        <v>0</v>
      </c>
      <c r="N48" s="34">
        <f>'2000'!$D48/1000</f>
        <v>0</v>
      </c>
      <c r="O48" s="34">
        <f>'2001'!$D48/1000</f>
        <v>0</v>
      </c>
      <c r="P48" s="34">
        <f>'2002'!$D48/1000</f>
        <v>0</v>
      </c>
      <c r="Q48" s="34">
        <f>'2003'!$D48/1000</f>
        <v>0</v>
      </c>
      <c r="R48" s="34">
        <f>'2004'!$D48/1000</f>
        <v>0</v>
      </c>
      <c r="S48" s="117">
        <f>'2005'!$D48/1000</f>
        <v>0</v>
      </c>
      <c r="T48" s="60"/>
    </row>
    <row r="49" spans="1:20" ht="11.25">
      <c r="A49" s="12"/>
      <c r="B49" s="13"/>
      <c r="C49" s="2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115"/>
      <c r="T49" s="59"/>
    </row>
    <row r="50" spans="1:20" s="9" customFormat="1" ht="12">
      <c r="A50" s="14" t="s">
        <v>124</v>
      </c>
      <c r="B50" s="15"/>
      <c r="D50" s="65">
        <f>'1990'!$D50/1000</f>
        <v>392.6856665395664</v>
      </c>
      <c r="E50" s="35">
        <f>'1991'!$D50/1000</f>
        <v>415.44526040956947</v>
      </c>
      <c r="F50" s="35">
        <f>'1992'!$D50/1000</f>
        <v>408.3954614027703</v>
      </c>
      <c r="G50" s="35">
        <f>'1993'!$D50/1000</f>
        <v>388.3088177419547</v>
      </c>
      <c r="H50" s="35">
        <f>'1994'!$D50/1000</f>
        <v>383.87589753189496</v>
      </c>
      <c r="I50" s="35">
        <f>'1995'!$D50/1000</f>
        <v>390.11866446373364</v>
      </c>
      <c r="J50" s="35">
        <f>'1996'!$D50/1000</f>
        <v>404.2010207617217</v>
      </c>
      <c r="K50" s="35">
        <f>'1997'!$D50/1000</f>
        <v>398.1280019327012</v>
      </c>
      <c r="L50" s="35">
        <f>'1998'!$D50/1000</f>
        <v>418.3533436725425</v>
      </c>
      <c r="M50" s="35">
        <f>'1999'!$D50/1000</f>
        <v>408.0277247083584</v>
      </c>
      <c r="N50" s="35">
        <f>'2000'!$D50/1000</f>
        <v>413.37710138066325</v>
      </c>
      <c r="O50" s="35">
        <f>'2001'!$D50/1000</f>
        <v>415.29207890220124</v>
      </c>
      <c r="P50" s="35">
        <f>'2002'!$D50/1000</f>
        <v>416.2222738905191</v>
      </c>
      <c r="Q50" s="35">
        <f>'2003'!$D50/1000</f>
        <v>411.4893551677724</v>
      </c>
      <c r="R50" s="35">
        <f>'2004'!$D50/1000</f>
        <v>414.2596533547782</v>
      </c>
      <c r="S50" s="120">
        <f>'2005'!$D50/1000</f>
        <v>413.1601970419358</v>
      </c>
      <c r="T50" s="58">
        <f>S50/D50-1</f>
        <v>0.052139744958850986</v>
      </c>
    </row>
    <row r="51" spans="1:20" ht="11.25">
      <c r="A51" s="12"/>
      <c r="B51" s="13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115"/>
      <c r="T51" s="59"/>
    </row>
    <row r="52" spans="1:20" s="5" customFormat="1" ht="11.25">
      <c r="A52" s="66" t="s">
        <v>102</v>
      </c>
      <c r="B52" s="67"/>
      <c r="C52" s="73">
        <v>5</v>
      </c>
      <c r="D52" s="68">
        <f>'1990'!$D52/1000</f>
        <v>-37.6347708602543</v>
      </c>
      <c r="E52" s="69">
        <f>'1991'!$D52/1000</f>
        <v>-34.4937510350683</v>
      </c>
      <c r="F52" s="69">
        <f>'1992'!$D52/1000</f>
        <v>-39.0750672988649</v>
      </c>
      <c r="G52" s="69">
        <f>'1993'!$D52/1000</f>
        <v>-47.505897560506</v>
      </c>
      <c r="H52" s="69">
        <f>'1994'!$D52/1000</f>
        <v>-45.6176202470516</v>
      </c>
      <c r="I52" s="69">
        <f>'1995'!$D52/1000</f>
        <v>-44.4989677494325</v>
      </c>
      <c r="J52" s="69">
        <f>'1996'!$D52/1000</f>
        <v>-49.6456500402573</v>
      </c>
      <c r="K52" s="69">
        <f>'1997'!$D52/1000</f>
        <v>-50.6380454343825</v>
      </c>
      <c r="L52" s="69">
        <f>'1998'!$D52/1000</f>
        <v>-51.1822760435782</v>
      </c>
      <c r="M52" s="69">
        <f>'1999'!$D52/1000</f>
        <v>-52.437303695252</v>
      </c>
      <c r="N52" s="69">
        <f>'2000'!$D52/1000</f>
        <v>-40.231160462630804</v>
      </c>
      <c r="O52" s="69">
        <f>'2001'!$D52/1000</f>
        <v>-47.570105436401604</v>
      </c>
      <c r="P52" s="69">
        <f>'2002'!$D52/1000</f>
        <v>-57.8066760973667</v>
      </c>
      <c r="Q52" s="69">
        <f>'2003'!$D52/1000</f>
        <v>-62.2585597595034</v>
      </c>
      <c r="R52" s="69">
        <f>'2004'!$D52/1000</f>
        <v>-63.0991604493535</v>
      </c>
      <c r="S52" s="121">
        <f>'2005'!$D52/1000</f>
        <v>-65.2552450771587</v>
      </c>
      <c r="T52" s="70">
        <f>S52/D52-1</f>
        <v>0.7339083933701882</v>
      </c>
    </row>
    <row r="53" spans="1:20" ht="11.25">
      <c r="A53" s="12"/>
      <c r="B53" s="13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115"/>
      <c r="T53" s="59"/>
    </row>
    <row r="54" spans="1:20" s="9" customFormat="1" ht="12.75" thickBot="1">
      <c r="A54" s="16" t="s">
        <v>125</v>
      </c>
      <c r="B54" s="17"/>
      <c r="C54" s="26"/>
      <c r="D54" s="63">
        <f>'1990'!$D54/1000</f>
        <v>355.05089567931213</v>
      </c>
      <c r="E54" s="64">
        <f>'1991'!$D54/1000</f>
        <v>380.9515093745012</v>
      </c>
      <c r="F54" s="64">
        <f>'1992'!$D54/1000</f>
        <v>369.3203941039054</v>
      </c>
      <c r="G54" s="64">
        <f>'1993'!$D54/1000</f>
        <v>340.8029201814487</v>
      </c>
      <c r="H54" s="64">
        <f>'1994'!$D54/1000</f>
        <v>338.25827728484336</v>
      </c>
      <c r="I54" s="64">
        <f>'1995'!$D54/1000</f>
        <v>345.61969671430114</v>
      </c>
      <c r="J54" s="64">
        <f>'1996'!$D54/1000</f>
        <v>354.5553707214643</v>
      </c>
      <c r="K54" s="64">
        <f>'1997'!$D54/1000</f>
        <v>347.48995649831863</v>
      </c>
      <c r="L54" s="64">
        <f>'1998'!$D54/1000</f>
        <v>367.1710676289643</v>
      </c>
      <c r="M54" s="64">
        <f>'1999'!$D54/1000</f>
        <v>355.59042101310644</v>
      </c>
      <c r="N54" s="64">
        <f>'2000'!$D54/1000</f>
        <v>373.1459409180324</v>
      </c>
      <c r="O54" s="64">
        <f>'2001'!$D54/1000</f>
        <v>367.72197346579964</v>
      </c>
      <c r="P54" s="64">
        <f>'2002'!$D54/1000</f>
        <v>358.4155977931524</v>
      </c>
      <c r="Q54" s="64">
        <f>'2003'!$D54/1000</f>
        <v>349.230795408269</v>
      </c>
      <c r="R54" s="64">
        <f>'2004'!$D54/1000</f>
        <v>351.1604929054247</v>
      </c>
      <c r="S54" s="122">
        <f>'2005'!$D54/1000</f>
        <v>347.90495196477707</v>
      </c>
      <c r="T54" s="61">
        <f>S54/D54-1</f>
        <v>-0.02012653341111237</v>
      </c>
    </row>
    <row r="55" spans="1:19" ht="11.25">
      <c r="A55" s="27" t="s">
        <v>108</v>
      </c>
      <c r="D55" s="8"/>
      <c r="E55" s="8"/>
      <c r="F55" s="50" t="s">
        <v>89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1.25">
      <c r="A56" s="27" t="s">
        <v>109</v>
      </c>
      <c r="D56" s="8"/>
      <c r="E56" s="8"/>
      <c r="F56" s="50" t="s">
        <v>88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1.25">
      <c r="A57" s="27" t="s">
        <v>61</v>
      </c>
      <c r="D57" s="8"/>
      <c r="E57" s="8"/>
      <c r="F57" s="8" t="s">
        <v>103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1" t="s">
        <v>63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4:19" ht="11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4:19" ht="11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4:19" ht="11.2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4:19" ht="11.2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4:19" ht="11.2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4:19" ht="11.2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4:19" ht="11.2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4:19" ht="11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4:19" ht="11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4:19" ht="11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4:19" ht="11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4:19" ht="11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4:19" ht="11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4:19" ht="11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4:19" ht="11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4:19" ht="11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4:19" ht="11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4:19" ht="11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4:19" ht="11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4:19" ht="11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4:19" ht="11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4:19" ht="11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</sheetData>
  <mergeCells count="5">
    <mergeCell ref="A1:U1"/>
    <mergeCell ref="D4:O4"/>
    <mergeCell ref="T4:T5"/>
    <mergeCell ref="A4:B4"/>
    <mergeCell ref="C4:C5"/>
  </mergeCells>
  <printOptions/>
  <pageMargins left="0.7874015748031497" right="0.7874015748031497" top="0.3937007874015748" bottom="0.3937007874015748" header="0.5118110236220472" footer="0.31496062992125984"/>
  <pageSetup horizontalDpi="600" verticalDpi="600" orientation="landscape" paperSize="9" scale="80" r:id="rId1"/>
  <headerFooter alignWithMargins="0">
    <oddFooter>&amp;L&amp;9CITEPA/ 12/01/2006&amp;C&amp;9&amp;P/&amp;N&amp;R&amp;9&amp;F/&amp;A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2" sqref="A2"/>
    </sheetView>
  </sheetViews>
  <sheetFormatPr defaultColWidth="11.421875" defaultRowHeight="12.75"/>
  <cols>
    <col min="2" max="2" width="31.28125" style="0" customWidth="1"/>
    <col min="3" max="3" width="5.7109375" style="0" customWidth="1"/>
    <col min="4" max="9" width="8.7109375" style="0" customWidth="1"/>
  </cols>
  <sheetData>
    <row r="1" spans="1:9" ht="12.75">
      <c r="A1" s="85" t="s">
        <v>143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140285.32747785727</v>
      </c>
      <c r="E6" s="37">
        <v>513.183131971488</v>
      </c>
      <c r="F6" s="37">
        <v>4318.540487064124</v>
      </c>
      <c r="G6" s="37">
        <v>2222.350085255514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4952.11226024462</v>
      </c>
      <c r="E7" s="32">
        <v>2.224504878569841</v>
      </c>
      <c r="F7" s="32">
        <v>50.59561220249255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131576.048637197</v>
      </c>
      <c r="E8" s="32">
        <v>507.2563778964066</v>
      </c>
      <c r="F8" s="32">
        <v>4237.3208541665335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710.68725</v>
      </c>
      <c r="E9" s="32">
        <v>0.855667449</v>
      </c>
      <c r="F9" s="32">
        <v>4.40626095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2375.92841490119</v>
      </c>
      <c r="E10" s="32">
        <v>2.105446525100814</v>
      </c>
      <c r="F10" s="32">
        <v>17.100620104330705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670.550915514479</v>
      </c>
      <c r="E11" s="32">
        <v>0.7411352224107384</v>
      </c>
      <c r="F11" s="32">
        <v>9.11713964076702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2222.350085255514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93420.28484586936</v>
      </c>
      <c r="E14" s="30">
        <v>2580.068690312524</v>
      </c>
      <c r="F14" s="30">
        <v>1434.0849899634168</v>
      </c>
      <c r="G14" s="30">
        <v>5669.386363134128</v>
      </c>
      <c r="H14" s="30">
        <v>0</v>
      </c>
      <c r="I14" s="42">
        <v>10.334889875739323</v>
      </c>
    </row>
    <row r="15" spans="1:9" ht="12.75">
      <c r="A15" s="12"/>
      <c r="B15" s="13" t="s">
        <v>10</v>
      </c>
      <c r="C15" s="2" t="s">
        <v>11</v>
      </c>
      <c r="D15" s="31">
        <v>61297.1239625049</v>
      </c>
      <c r="E15" s="32">
        <v>2533.096751198223</v>
      </c>
      <c r="F15" s="32">
        <v>1044.8203571254921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31721.3095493518</v>
      </c>
      <c r="E16" s="32">
        <v>46.97193911430069</v>
      </c>
      <c r="F16" s="32">
        <v>308.603085084904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5669.386363134128</v>
      </c>
      <c r="H17" s="32">
        <v>0</v>
      </c>
      <c r="I17" s="40">
        <v>10.334889875739323</v>
      </c>
    </row>
    <row r="18" spans="1:9" ht="12.75">
      <c r="A18" s="18"/>
      <c r="B18" s="19" t="s">
        <v>14</v>
      </c>
      <c r="C18" s="23" t="s">
        <v>91</v>
      </c>
      <c r="D18" s="33">
        <v>401.85133401266995</v>
      </c>
      <c r="E18" s="34">
        <v>0</v>
      </c>
      <c r="F18" s="34">
        <v>80.66154775302056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99579.83245303784</v>
      </c>
      <c r="E20" s="30">
        <v>81.65668264104247</v>
      </c>
      <c r="F20" s="30">
        <v>9984.096808647415</v>
      </c>
      <c r="G20" s="30">
        <v>2062.064432176693</v>
      </c>
      <c r="H20" s="30">
        <v>3163.9197887984237</v>
      </c>
      <c r="I20" s="42">
        <v>855.3711317447635</v>
      </c>
    </row>
    <row r="21" spans="1:9" ht="12.75">
      <c r="A21" s="12"/>
      <c r="B21" s="13" t="s">
        <v>16</v>
      </c>
      <c r="C21" s="2" t="s">
        <v>92</v>
      </c>
      <c r="D21" s="31">
        <v>79860.3143275738</v>
      </c>
      <c r="E21" s="32">
        <v>79.69885574904247</v>
      </c>
      <c r="F21" s="32">
        <v>875.8953586474153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2067.10539371852</v>
      </c>
      <c r="E22" s="32">
        <v>0.06867</v>
      </c>
      <c r="F22" s="32">
        <v>9108.20145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12222.8765829618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4032.82515120791</v>
      </c>
      <c r="E24" s="32">
        <v>1.8891568920000001</v>
      </c>
      <c r="F24" s="32">
        <v>0</v>
      </c>
      <c r="G24" s="32">
        <v>0</v>
      </c>
      <c r="H24" s="32">
        <v>2155.41</v>
      </c>
      <c r="I24" s="40">
        <v>381.2368666666659</v>
      </c>
    </row>
    <row r="25" spans="1:9" ht="12.75">
      <c r="A25" s="12"/>
      <c r="B25" s="13" t="s">
        <v>14</v>
      </c>
      <c r="C25" s="3" t="s">
        <v>91</v>
      </c>
      <c r="D25" s="31">
        <v>897.4695415191254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93</v>
      </c>
      <c r="D26" s="31">
        <v>0</v>
      </c>
      <c r="E26" s="32">
        <v>0</v>
      </c>
      <c r="F26" s="32">
        <v>0</v>
      </c>
      <c r="G26" s="32">
        <v>477.0867125</v>
      </c>
      <c r="H26" s="32">
        <v>429.78</v>
      </c>
      <c r="I26" s="40">
        <v>155.35</v>
      </c>
    </row>
    <row r="27" spans="1:9" ht="12.75">
      <c r="A27" s="12"/>
      <c r="B27" s="13" t="s">
        <v>26</v>
      </c>
      <c r="C27" s="2" t="s">
        <v>101</v>
      </c>
      <c r="D27" s="31">
        <v>499.24145605668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1584.9777196766931</v>
      </c>
      <c r="H28" s="34">
        <v>578.7297887984239</v>
      </c>
      <c r="I28" s="41">
        <v>318.7842650780977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67012.76646229276</v>
      </c>
      <c r="E30" s="30">
        <v>3013.355935899313</v>
      </c>
      <c r="F30" s="30">
        <v>1117.1400401241272</v>
      </c>
      <c r="G30" s="30">
        <v>0</v>
      </c>
      <c r="H30" s="30">
        <v>0</v>
      </c>
      <c r="I30" s="42">
        <v>465.0700444082695</v>
      </c>
    </row>
    <row r="31" spans="1:9" ht="12.75">
      <c r="A31" s="12"/>
      <c r="B31" s="13" t="s">
        <v>87</v>
      </c>
      <c r="C31" s="4" t="s">
        <v>27</v>
      </c>
      <c r="D31" s="31">
        <v>45535.3130176624</v>
      </c>
      <c r="E31" s="32">
        <v>11.728136383996032</v>
      </c>
      <c r="F31" s="32">
        <v>939.1632314389075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13558.64</v>
      </c>
      <c r="E32" s="32">
        <v>11.609430000000001</v>
      </c>
      <c r="F32" s="32">
        <v>112.03710000000001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3976.20044463035</v>
      </c>
      <c r="E33" s="32">
        <v>14.065128000000001</v>
      </c>
      <c r="F33" s="32">
        <v>16.959708685219606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3942.613</v>
      </c>
      <c r="E34" s="32">
        <v>2975.953241515317</v>
      </c>
      <c r="F34" s="32">
        <v>48.98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465.0700444082695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9447.67703872561</v>
      </c>
      <c r="E37" s="30">
        <v>41205.60232849261</v>
      </c>
      <c r="F37" s="30">
        <v>54951.09823497708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9447.67703872561</v>
      </c>
      <c r="E38" s="32">
        <v>34.06694953930758</v>
      </c>
      <c r="F38" s="32">
        <v>72.88437189228033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48657.290897266175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28045.780504086662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13032.67027486664</v>
      </c>
      <c r="F41" s="32">
        <v>6220.922965818626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93.0846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1743.46688998955</v>
      </c>
      <c r="E44" s="30">
        <v>11381.31941626146</v>
      </c>
      <c r="F44" s="30">
        <v>1595.525756341257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10008.033229349547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1743.46688998955</v>
      </c>
      <c r="E46" s="32">
        <v>172.03904758887523</v>
      </c>
      <c r="F46" s="32">
        <v>134.4636866933179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1119.4948355745357</v>
      </c>
      <c r="F47" s="32">
        <v>1258.562069647939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81.75230374850301</v>
      </c>
      <c r="F48" s="34">
        <v>202.5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411489.3551677724</v>
      </c>
      <c r="E50" s="47">
        <v>58775.186185578445</v>
      </c>
      <c r="F50" s="47">
        <v>73400.48631711742</v>
      </c>
      <c r="G50" s="47">
        <v>9953.800880566336</v>
      </c>
      <c r="H50" s="47">
        <v>3163.9197887984237</v>
      </c>
      <c r="I50" s="51">
        <v>1330.7760660287722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-62258.5597595034</v>
      </c>
      <c r="E52" s="69">
        <v>658.4042959449564</v>
      </c>
      <c r="F52" s="69">
        <v>1914.0959658386444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349230.795408269</v>
      </c>
      <c r="E54" s="49">
        <v>59433.5904815234</v>
      </c>
      <c r="F54" s="49">
        <v>75314.58228295606</v>
      </c>
      <c r="G54" s="49">
        <v>9953.800880566336</v>
      </c>
      <c r="H54" s="49">
        <v>3163.9197887984237</v>
      </c>
      <c r="I54" s="54">
        <v>1330.7760660287722</v>
      </c>
    </row>
    <row r="55" spans="1:2" ht="12.75">
      <c r="A55" s="27" t="s">
        <v>108</v>
      </c>
      <c r="B55" s="43"/>
    </row>
    <row r="56" spans="1:2" ht="12.75">
      <c r="A56" s="27" t="s">
        <v>109</v>
      </c>
      <c r="B56" s="43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A1:I1"/>
    <mergeCell ref="A4:B4"/>
    <mergeCell ref="C4:C5"/>
    <mergeCell ref="D4:I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O17" sqref="O17"/>
    </sheetView>
  </sheetViews>
  <sheetFormatPr defaultColWidth="11.421875" defaultRowHeight="12.75"/>
  <cols>
    <col min="2" max="2" width="31.28125" style="0" customWidth="1"/>
    <col min="3" max="3" width="5.7109375" style="0" customWidth="1"/>
    <col min="4" max="9" width="8.7109375" style="0" customWidth="1"/>
  </cols>
  <sheetData>
    <row r="1" spans="1:9" ht="12.75">
      <c r="A1" s="85" t="s">
        <v>144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140880.88159185983</v>
      </c>
      <c r="E6" s="37">
        <v>498.6188752035136</v>
      </c>
      <c r="F6" s="37">
        <v>4408.600095213328</v>
      </c>
      <c r="G6" s="37">
        <v>2414.420648014703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4964.20794962281</v>
      </c>
      <c r="E7" s="32">
        <v>2.183996255680806</v>
      </c>
      <c r="F7" s="32">
        <v>50.699512978978824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131870.521645768</v>
      </c>
      <c r="E8" s="32">
        <v>492.3943464339606</v>
      </c>
      <c r="F8" s="32">
        <v>4324.141887691023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700.04025</v>
      </c>
      <c r="E9" s="32">
        <v>0.842848461</v>
      </c>
      <c r="F9" s="32">
        <v>4.34024955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2501.07299666456</v>
      </c>
      <c r="E10" s="32">
        <v>2.2636938557198283</v>
      </c>
      <c r="F10" s="32">
        <v>17.92888304423024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845.03874980448</v>
      </c>
      <c r="E11" s="32">
        <v>0.9339901971523199</v>
      </c>
      <c r="F11" s="32">
        <v>11.489561949096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2414.420648014703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93269.84666407907</v>
      </c>
      <c r="E14" s="30">
        <v>2408.637013903888</v>
      </c>
      <c r="F14" s="30">
        <v>1434.231448440797</v>
      </c>
      <c r="G14" s="30">
        <v>5674.297396874299</v>
      </c>
      <c r="H14" s="30">
        <v>0</v>
      </c>
      <c r="I14" s="42">
        <v>10.519630389743124</v>
      </c>
    </row>
    <row r="15" spans="1:9" ht="12.75">
      <c r="A15" s="12"/>
      <c r="B15" s="13" t="s">
        <v>10</v>
      </c>
      <c r="C15" s="2" t="s">
        <v>11</v>
      </c>
      <c r="D15" s="31">
        <v>61741.2255506503</v>
      </c>
      <c r="E15" s="32">
        <v>2363.386823593152</v>
      </c>
      <c r="F15" s="32">
        <v>1046.0681260135316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31124.9399428925</v>
      </c>
      <c r="E16" s="32">
        <v>45.25019031073653</v>
      </c>
      <c r="F16" s="32">
        <v>307.0106156322583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5674.297396874299</v>
      </c>
      <c r="H17" s="32">
        <v>0</v>
      </c>
      <c r="I17" s="40">
        <v>10.519630389743124</v>
      </c>
    </row>
    <row r="18" spans="1:9" ht="12.75">
      <c r="A18" s="18"/>
      <c r="B18" s="19" t="s">
        <v>14</v>
      </c>
      <c r="C18" s="23" t="s">
        <v>91</v>
      </c>
      <c r="D18" s="33">
        <v>403.68117053628026</v>
      </c>
      <c r="E18" s="34">
        <v>0</v>
      </c>
      <c r="F18" s="34">
        <v>81.15270679500703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102824.528891713</v>
      </c>
      <c r="E20" s="30">
        <v>77.59726452675054</v>
      </c>
      <c r="F20" s="30">
        <v>7109.700045699208</v>
      </c>
      <c r="G20" s="30">
        <v>2312.1847501502475</v>
      </c>
      <c r="H20" s="30">
        <v>2266.2742923709184</v>
      </c>
      <c r="I20" s="42">
        <v>976.391588538996</v>
      </c>
    </row>
    <row r="21" spans="1:9" ht="12.75">
      <c r="A21" s="12"/>
      <c r="B21" s="13" t="s">
        <v>16</v>
      </c>
      <c r="C21" s="2" t="s">
        <v>92</v>
      </c>
      <c r="D21" s="31">
        <v>81803.2899864779</v>
      </c>
      <c r="E21" s="32">
        <v>75.56643262232568</v>
      </c>
      <c r="F21" s="32">
        <v>883.9120756992086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2200.10402618803</v>
      </c>
      <c r="E22" s="32">
        <v>0.07614050142486627</v>
      </c>
      <c r="F22" s="32">
        <v>6225.787969999999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12907.3757907764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4441.90637681469</v>
      </c>
      <c r="E24" s="32">
        <v>1.954691403</v>
      </c>
      <c r="F24" s="32">
        <v>0</v>
      </c>
      <c r="G24" s="32">
        <v>0</v>
      </c>
      <c r="H24" s="32">
        <v>1239.392</v>
      </c>
      <c r="I24" s="40">
        <v>513.85</v>
      </c>
    </row>
    <row r="25" spans="1:9" ht="12.75">
      <c r="A25" s="12"/>
      <c r="B25" s="13" t="s">
        <v>14</v>
      </c>
      <c r="C25" s="3" t="s">
        <v>91</v>
      </c>
      <c r="D25" s="31">
        <v>863.4604979757214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93</v>
      </c>
      <c r="D26" s="31">
        <v>0</v>
      </c>
      <c r="E26" s="32">
        <v>0</v>
      </c>
      <c r="F26" s="32">
        <v>0</v>
      </c>
      <c r="G26" s="32">
        <v>553.9234836</v>
      </c>
      <c r="H26" s="32">
        <v>475.02</v>
      </c>
      <c r="I26" s="40">
        <v>117.11</v>
      </c>
    </row>
    <row r="27" spans="1:9" ht="12.75">
      <c r="A27" s="12"/>
      <c r="B27" s="13" t="s">
        <v>26</v>
      </c>
      <c r="C27" s="2" t="s">
        <v>101</v>
      </c>
      <c r="D27" s="31">
        <v>608.392213480252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1758.2612665502475</v>
      </c>
      <c r="H28" s="34">
        <v>551.8622923709183</v>
      </c>
      <c r="I28" s="41">
        <v>345.4315885389959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65948.89332589795</v>
      </c>
      <c r="E30" s="30">
        <v>2557.532549492628</v>
      </c>
      <c r="F30" s="30">
        <v>1134.79638542589</v>
      </c>
      <c r="G30" s="30">
        <v>0</v>
      </c>
      <c r="H30" s="30">
        <v>0</v>
      </c>
      <c r="I30" s="42">
        <v>473.3833675384406</v>
      </c>
    </row>
    <row r="31" spans="1:9" ht="12.75">
      <c r="A31" s="12"/>
      <c r="B31" s="13" t="s">
        <v>87</v>
      </c>
      <c r="C31" s="4" t="s">
        <v>27</v>
      </c>
      <c r="D31" s="31">
        <v>43408.1106575433</v>
      </c>
      <c r="E31" s="32">
        <v>11.099358965513995</v>
      </c>
      <c r="F31" s="32">
        <v>950.8543594027949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14093.45075</v>
      </c>
      <c r="E32" s="32">
        <v>11.9558287905</v>
      </c>
      <c r="F32" s="32">
        <v>116.4454153975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4019.64591835466</v>
      </c>
      <c r="E33" s="32">
        <v>14.0376264</v>
      </c>
      <c r="F33" s="32">
        <v>17.090610625595282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4427.686</v>
      </c>
      <c r="E34" s="32">
        <v>2520.439735336614</v>
      </c>
      <c r="F34" s="32">
        <v>50.406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473.3833675384406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9676.952452702</v>
      </c>
      <c r="E37" s="30">
        <v>40786.76243154449</v>
      </c>
      <c r="F37" s="30">
        <v>55351.17409591302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9676.952452702</v>
      </c>
      <c r="E38" s="32">
        <v>34.21764178559496</v>
      </c>
      <c r="F38" s="32">
        <v>75.66112817183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49213.712034978125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27639.38781793392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13009.37497182498</v>
      </c>
      <c r="F41" s="32">
        <v>6061.8009327630625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103.78200000000001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1658.55042852631</v>
      </c>
      <c r="E44" s="30">
        <v>11159.680620685987</v>
      </c>
      <c r="F44" s="30">
        <v>1625.2821638329992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9716.547960697346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1658.55042852631</v>
      </c>
      <c r="E46" s="32">
        <v>209.47759929344892</v>
      </c>
      <c r="F46" s="32">
        <v>139.0523626032309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1140.8427569466921</v>
      </c>
      <c r="F47" s="32">
        <v>1256.0798012297682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92.81230374850287</v>
      </c>
      <c r="F48" s="34">
        <v>230.15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414259.6533547782</v>
      </c>
      <c r="E50" s="47">
        <v>57488.828755357266</v>
      </c>
      <c r="F50" s="47">
        <v>71063.78423452524</v>
      </c>
      <c r="G50" s="47">
        <v>10400.902795039248</v>
      </c>
      <c r="H50" s="47">
        <v>2266.2742923709184</v>
      </c>
      <c r="I50" s="51">
        <v>1460.2945864671797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-63099.1604493535</v>
      </c>
      <c r="E52" s="69">
        <v>566.4244285840539</v>
      </c>
      <c r="F52" s="69">
        <v>1799.4181139701461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351160.4929054247</v>
      </c>
      <c r="E54" s="49">
        <v>58055.25318394132</v>
      </c>
      <c r="F54" s="49">
        <v>72863.20234849538</v>
      </c>
      <c r="G54" s="49">
        <v>10400.902795039248</v>
      </c>
      <c r="H54" s="49">
        <v>2266.2742923709184</v>
      </c>
      <c r="I54" s="54">
        <v>1460.2945864671797</v>
      </c>
    </row>
    <row r="55" spans="1:2" ht="12.75">
      <c r="A55" s="27" t="s">
        <v>108</v>
      </c>
      <c r="B55" s="43"/>
    </row>
    <row r="56" spans="1:2" ht="12.75">
      <c r="A56" s="27" t="s">
        <v>109</v>
      </c>
      <c r="B56" s="43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A1:I1"/>
    <mergeCell ref="A4:B4"/>
    <mergeCell ref="C4:C5"/>
    <mergeCell ref="D4:I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N15" sqref="N15"/>
    </sheetView>
  </sheetViews>
  <sheetFormatPr defaultColWidth="11.421875" defaultRowHeight="12.75"/>
  <cols>
    <col min="2" max="2" width="31.28125" style="0" customWidth="1"/>
    <col min="3" max="3" width="5.7109375" style="0" customWidth="1"/>
    <col min="4" max="9" width="8.7109375" style="0" customWidth="1"/>
  </cols>
  <sheetData>
    <row r="1" spans="1:9" ht="12.75">
      <c r="A1" s="85" t="s">
        <v>145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139536.51126163267</v>
      </c>
      <c r="E6" s="37">
        <v>443.91524349180094</v>
      </c>
      <c r="F6" s="37">
        <v>4431.424592454289</v>
      </c>
      <c r="G6" s="37">
        <v>2493.4388033457853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4830.37597066623</v>
      </c>
      <c r="E7" s="32">
        <v>1.997733175754486</v>
      </c>
      <c r="F7" s="32">
        <v>49.36665906495486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130440.624075794</v>
      </c>
      <c r="E8" s="32">
        <v>437.5791481836369</v>
      </c>
      <c r="F8" s="32">
        <v>4346.1913668348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700.04025</v>
      </c>
      <c r="E9" s="32">
        <v>0.842848461</v>
      </c>
      <c r="F9" s="32">
        <v>4.34024955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2602.24689150388</v>
      </c>
      <c r="E10" s="32">
        <v>2.430897589986369</v>
      </c>
      <c r="F10" s="32">
        <v>18.429849336234025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963.224073668554</v>
      </c>
      <c r="E11" s="32">
        <v>1.0646160814231382</v>
      </c>
      <c r="F11" s="32">
        <v>13.096467668300516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2493.4388033457853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92999.53129886762</v>
      </c>
      <c r="E14" s="30">
        <v>2239.22426558865</v>
      </c>
      <c r="F14" s="30">
        <v>1432.6871875945892</v>
      </c>
      <c r="G14" s="30">
        <v>6025.460063577735</v>
      </c>
      <c r="H14" s="30">
        <v>0</v>
      </c>
      <c r="I14" s="42">
        <v>10.702601062867963</v>
      </c>
    </row>
    <row r="15" spans="1:9" ht="12.75">
      <c r="A15" s="12"/>
      <c r="B15" s="13" t="s">
        <v>10</v>
      </c>
      <c r="C15" s="2" t="s">
        <v>11</v>
      </c>
      <c r="D15" s="31">
        <v>61505.2801336339</v>
      </c>
      <c r="E15" s="32">
        <v>2194.079584638795</v>
      </c>
      <c r="F15" s="32">
        <v>1042.169969121486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31079.6218489957</v>
      </c>
      <c r="E16" s="32">
        <v>45.144680949854646</v>
      </c>
      <c r="F16" s="32">
        <v>308.89205682888723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6025.460063577735</v>
      </c>
      <c r="H17" s="32">
        <v>0</v>
      </c>
      <c r="I17" s="40">
        <v>10.702601062867963</v>
      </c>
    </row>
    <row r="18" spans="1:9" ht="12.75">
      <c r="A18" s="18"/>
      <c r="B18" s="19" t="s">
        <v>14</v>
      </c>
      <c r="C18" s="23" t="s">
        <v>91</v>
      </c>
      <c r="D18" s="33">
        <v>414.62931623802206</v>
      </c>
      <c r="E18" s="34">
        <v>0</v>
      </c>
      <c r="F18" s="34">
        <v>81.62516164421598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102514.55500745805</v>
      </c>
      <c r="E20" s="30">
        <v>75.78755036312371</v>
      </c>
      <c r="F20" s="30">
        <v>7145.620911473463</v>
      </c>
      <c r="G20" s="30">
        <v>2437.8357850995717</v>
      </c>
      <c r="H20" s="30">
        <v>1801.1993593311968</v>
      </c>
      <c r="I20" s="42">
        <v>861.4713712314953</v>
      </c>
    </row>
    <row r="21" spans="1:9" ht="12.75">
      <c r="A21" s="12"/>
      <c r="B21" s="13" t="s">
        <v>16</v>
      </c>
      <c r="C21" s="2" t="s">
        <v>92</v>
      </c>
      <c r="D21" s="31">
        <v>81787.8436544541</v>
      </c>
      <c r="E21" s="32">
        <v>73.91409032111517</v>
      </c>
      <c r="F21" s="32">
        <v>901.6452414734626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2385.05928656464</v>
      </c>
      <c r="E22" s="32">
        <v>0.07945095800855619</v>
      </c>
      <c r="F22" s="32">
        <v>6243.975670000001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13076.7389386475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3871.02207715299</v>
      </c>
      <c r="E24" s="32">
        <v>1.794009084</v>
      </c>
      <c r="F24" s="32">
        <v>0</v>
      </c>
      <c r="G24" s="32">
        <v>0</v>
      </c>
      <c r="H24" s="32">
        <v>699.2340884</v>
      </c>
      <c r="I24" s="40">
        <v>438.8757</v>
      </c>
    </row>
    <row r="25" spans="1:9" ht="12.75">
      <c r="A25" s="12"/>
      <c r="B25" s="13" t="s">
        <v>14</v>
      </c>
      <c r="C25" s="3" t="s">
        <v>91</v>
      </c>
      <c r="D25" s="31">
        <v>840.5195739777139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93</v>
      </c>
      <c r="D26" s="31">
        <v>0</v>
      </c>
      <c r="E26" s="32">
        <v>0</v>
      </c>
      <c r="F26" s="32">
        <v>0</v>
      </c>
      <c r="G26" s="32">
        <v>639.44184148</v>
      </c>
      <c r="H26" s="32">
        <v>507.702</v>
      </c>
      <c r="I26" s="40">
        <v>117.06219999999999</v>
      </c>
    </row>
    <row r="27" spans="1:9" ht="12.75">
      <c r="A27" s="12"/>
      <c r="B27" s="13" t="s">
        <v>26</v>
      </c>
      <c r="C27" s="2" t="s">
        <v>101</v>
      </c>
      <c r="D27" s="31">
        <v>553.371476661109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1798.3939436195717</v>
      </c>
      <c r="H28" s="34">
        <v>594.2632709311968</v>
      </c>
      <c r="I28" s="41">
        <v>305.53347123149524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67109.83617912041</v>
      </c>
      <c r="E30" s="30">
        <v>1991.4891719817438</v>
      </c>
      <c r="F30" s="30">
        <v>1182.4822080322256</v>
      </c>
      <c r="G30" s="30">
        <v>0</v>
      </c>
      <c r="H30" s="30">
        <v>0</v>
      </c>
      <c r="I30" s="42">
        <v>481.6170478290583</v>
      </c>
    </row>
    <row r="31" spans="1:9" ht="12.75">
      <c r="A31" s="12"/>
      <c r="B31" s="13" t="s">
        <v>87</v>
      </c>
      <c r="C31" s="4" t="s">
        <v>27</v>
      </c>
      <c r="D31" s="31">
        <v>45782.4589934644</v>
      </c>
      <c r="E31" s="32">
        <v>10.397720595348765</v>
      </c>
      <c r="F31" s="32">
        <v>991.6214542208912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13553.914382</v>
      </c>
      <c r="E32" s="32">
        <v>12.1111852365</v>
      </c>
      <c r="F32" s="32">
        <v>123.2763639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3825.729803656</v>
      </c>
      <c r="E33" s="32">
        <v>14.015148</v>
      </c>
      <c r="F33" s="32">
        <v>16.744389911334302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3947.733</v>
      </c>
      <c r="E34" s="32">
        <v>1954.965118149895</v>
      </c>
      <c r="F34" s="32">
        <v>50.84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481.6170478290583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9352.885652702</v>
      </c>
      <c r="E37" s="30">
        <v>40731.23626539993</v>
      </c>
      <c r="F37" s="30">
        <v>54708.79222202762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9352.885652702</v>
      </c>
      <c r="E38" s="32">
        <v>33.71156843356071</v>
      </c>
      <c r="F38" s="32">
        <v>73.84459017183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48634.1693996262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27631.54712724609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12971.897569720279</v>
      </c>
      <c r="F41" s="32">
        <v>6000.778232229595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94.08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1646.8776421551</v>
      </c>
      <c r="E44" s="30">
        <v>10823.077176910498</v>
      </c>
      <c r="F44" s="30">
        <v>1634.4275957945958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9364.24045607167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1646.8776421551</v>
      </c>
      <c r="E46" s="32">
        <v>198.124357593607</v>
      </c>
      <c r="F46" s="32">
        <v>136.54528455234555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1162.1002794967167</v>
      </c>
      <c r="F47" s="32">
        <v>1253.2328612422505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98.61208374850287</v>
      </c>
      <c r="F48" s="34">
        <v>244.6494499999999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413160.1970419358</v>
      </c>
      <c r="E50" s="47">
        <v>56304.72967373575</v>
      </c>
      <c r="F50" s="47">
        <v>70535.43471737679</v>
      </c>
      <c r="G50" s="47">
        <v>10956.734652023091</v>
      </c>
      <c r="H50" s="47">
        <v>1801.1993593311968</v>
      </c>
      <c r="I50" s="51">
        <v>1353.7910201234215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-65255.2450771587</v>
      </c>
      <c r="E52" s="69">
        <v>578.5569755044316</v>
      </c>
      <c r="F52" s="69">
        <v>1724.393604747151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347904.9519647771</v>
      </c>
      <c r="E54" s="49">
        <v>56883.28664924018</v>
      </c>
      <c r="F54" s="49">
        <v>72259.82832212394</v>
      </c>
      <c r="G54" s="49">
        <v>10956.734652023091</v>
      </c>
      <c r="H54" s="49">
        <v>1801.1993593311968</v>
      </c>
      <c r="I54" s="54">
        <v>1353.7910201234215</v>
      </c>
    </row>
    <row r="55" spans="1:2" ht="12.75">
      <c r="A55" s="27" t="s">
        <v>108</v>
      </c>
      <c r="B55" s="43"/>
    </row>
    <row r="56" spans="1:2" ht="12.75">
      <c r="A56" s="27" t="s">
        <v>109</v>
      </c>
      <c r="B56" s="43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A1:I1"/>
    <mergeCell ref="A4:B4"/>
    <mergeCell ref="C4:C5"/>
    <mergeCell ref="D4:I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U80"/>
  <sheetViews>
    <sheetView workbookViewId="0" topLeftCell="A1">
      <selection activeCell="A3" sqref="A3:IV3"/>
    </sheetView>
  </sheetViews>
  <sheetFormatPr defaultColWidth="11.421875" defaultRowHeight="12.75"/>
  <cols>
    <col min="1" max="1" width="11.421875" style="1" customWidth="1"/>
    <col min="2" max="2" width="31.28125" style="1" bestFit="1" customWidth="1"/>
    <col min="3" max="3" width="5.8515625" style="1" bestFit="1" customWidth="1"/>
    <col min="4" max="4" width="7.57421875" style="6" customWidth="1"/>
    <col min="5" max="19" width="6.7109375" style="6" customWidth="1"/>
    <col min="20" max="20" width="7.8515625" style="7" customWidth="1"/>
    <col min="21" max="21" width="14.7109375" style="1" bestFit="1" customWidth="1"/>
    <col min="22" max="22" width="12.28125" style="1" bestFit="1" customWidth="1"/>
    <col min="23" max="16384" width="11.421875" style="1" customWidth="1"/>
  </cols>
  <sheetData>
    <row r="1" spans="1:21" ht="14.25">
      <c r="A1" s="85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0" ht="11.25">
      <c r="A3" s="5" t="s">
        <v>107</v>
      </c>
      <c r="T3" s="28" t="s">
        <v>130</v>
      </c>
    </row>
    <row r="4" spans="1:20" ht="11.25">
      <c r="A4" s="90" t="s">
        <v>49</v>
      </c>
      <c r="B4" s="91"/>
      <c r="C4" s="92" t="s">
        <v>50</v>
      </c>
      <c r="D4" s="86" t="s">
        <v>116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56"/>
      <c r="Q4" s="56"/>
      <c r="R4" s="56"/>
      <c r="S4" s="56"/>
      <c r="T4" s="88" t="s">
        <v>106</v>
      </c>
    </row>
    <row r="5" spans="1:20" ht="11.25">
      <c r="A5" s="18"/>
      <c r="B5" s="19"/>
      <c r="C5" s="93"/>
      <c r="D5" s="44" t="s">
        <v>75</v>
      </c>
      <c r="E5" s="45" t="s">
        <v>76</v>
      </c>
      <c r="F5" s="45" t="s">
        <v>77</v>
      </c>
      <c r="G5" s="45" t="s">
        <v>78</v>
      </c>
      <c r="H5" s="45" t="s">
        <v>79</v>
      </c>
      <c r="I5" s="45" t="s">
        <v>80</v>
      </c>
      <c r="J5" s="45" t="s">
        <v>81</v>
      </c>
      <c r="K5" s="45" t="s">
        <v>82</v>
      </c>
      <c r="L5" s="45" t="s">
        <v>83</v>
      </c>
      <c r="M5" s="45" t="s">
        <v>84</v>
      </c>
      <c r="N5" s="45" t="s">
        <v>85</v>
      </c>
      <c r="O5" s="45" t="s">
        <v>86</v>
      </c>
      <c r="P5" s="45" t="s">
        <v>90</v>
      </c>
      <c r="Q5" s="45" t="s">
        <v>94</v>
      </c>
      <c r="R5" s="45" t="s">
        <v>104</v>
      </c>
      <c r="S5" s="45" t="s">
        <v>105</v>
      </c>
      <c r="T5" s="89"/>
    </row>
    <row r="6" spans="1:20" s="5" customFormat="1" ht="11.25">
      <c r="A6" s="20" t="s">
        <v>0</v>
      </c>
      <c r="B6" s="21"/>
      <c r="C6" s="22"/>
      <c r="D6" s="29">
        <f>'1990'!$E6/1000</f>
        <v>0.7659000677579221</v>
      </c>
      <c r="E6" s="30">
        <f>'1991'!$E6/1000</f>
        <v>0.7802649138034057</v>
      </c>
      <c r="F6" s="30">
        <f>'1992'!$E6/1000</f>
        <v>0.7994111937014838</v>
      </c>
      <c r="G6" s="30">
        <f>'1993'!$E6/1000</f>
        <v>0.7962098801773612</v>
      </c>
      <c r="H6" s="30">
        <f>'1994'!$E6/1000</f>
        <v>0.758198282739955</v>
      </c>
      <c r="I6" s="30">
        <f>'1995'!$E6/1000</f>
        <v>0.7549234417041548</v>
      </c>
      <c r="J6" s="30">
        <f>'1996'!$E6/1000</f>
        <v>0.7683942581437363</v>
      </c>
      <c r="K6" s="30">
        <f>'1997'!$E6/1000</f>
        <v>0.7327262574056165</v>
      </c>
      <c r="L6" s="30">
        <f>'1998'!$E6/1000</f>
        <v>0.7165662402489753</v>
      </c>
      <c r="M6" s="30">
        <f>'1999'!$E6/1000</f>
        <v>0.6890101179399766</v>
      </c>
      <c r="N6" s="30">
        <f>'2000'!$E6/1000</f>
        <v>0.6215626319526157</v>
      </c>
      <c r="O6" s="30">
        <f>'2001'!$E6/1000</f>
        <v>0.6041042895303126</v>
      </c>
      <c r="P6" s="30">
        <f>'2002'!$E6/1000</f>
        <v>0.5541494008708853</v>
      </c>
      <c r="Q6" s="30">
        <f>'2003'!$E6/1000</f>
        <v>0.513183131971488</v>
      </c>
      <c r="R6" s="30">
        <f>'2004'!$E6/1000</f>
        <v>0.4986188752035136</v>
      </c>
      <c r="S6" s="30">
        <f>'2005'!$E6/1000</f>
        <v>0.44391524349180095</v>
      </c>
      <c r="T6" s="57">
        <f>S6/D6-1</f>
        <v>-0.42040056897852474</v>
      </c>
    </row>
    <row r="7" spans="1:20" ht="11.25">
      <c r="A7" s="12"/>
      <c r="B7" s="13" t="s">
        <v>54</v>
      </c>
      <c r="C7" s="2" t="s">
        <v>1</v>
      </c>
      <c r="D7" s="31">
        <f>'1990'!$E7/1000</f>
        <v>0.003405480387935283</v>
      </c>
      <c r="E7" s="32">
        <f>'1991'!$E7/1000</f>
        <v>0.002997220772862981</v>
      </c>
      <c r="F7" s="32">
        <f>'1992'!$E7/1000</f>
        <v>0.0027412390749795663</v>
      </c>
      <c r="G7" s="32">
        <f>'1993'!$E7/1000</f>
        <v>0.002240157692457426</v>
      </c>
      <c r="H7" s="32">
        <f>'1994'!$E7/1000</f>
        <v>0.002299654873188603</v>
      </c>
      <c r="I7" s="32">
        <f>'1995'!$E7/1000</f>
        <v>0.0024844159846915503</v>
      </c>
      <c r="J7" s="32">
        <f>'1996'!$E7/1000</f>
        <v>0.0025804040449278628</v>
      </c>
      <c r="K7" s="32">
        <f>'1997'!$E7/1000</f>
        <v>0.0027115832219960613</v>
      </c>
      <c r="L7" s="32">
        <f>'1998'!$E7/1000</f>
        <v>0.0026060530457550964</v>
      </c>
      <c r="M7" s="32">
        <f>'1999'!$E7/1000</f>
        <v>0.002645147842167873</v>
      </c>
      <c r="N7" s="32">
        <f>'2000'!$E7/1000</f>
        <v>0.002681779111743942</v>
      </c>
      <c r="O7" s="32">
        <f>'2001'!$E7/1000</f>
        <v>0.002412343260632298</v>
      </c>
      <c r="P7" s="32">
        <f>'2002'!$E7/1000</f>
        <v>0.00229844412598773</v>
      </c>
      <c r="Q7" s="32">
        <f>'2003'!$E7/1000</f>
        <v>0.002224504878569841</v>
      </c>
      <c r="R7" s="32">
        <f>'2004'!$E7/1000</f>
        <v>0.002183996255680806</v>
      </c>
      <c r="S7" s="32">
        <f>'2005'!$E7/1000</f>
        <v>0.001997733175754486</v>
      </c>
      <c r="T7" s="59"/>
    </row>
    <row r="8" spans="1:20" ht="11.25">
      <c r="A8" s="12"/>
      <c r="B8" s="13" t="s">
        <v>2</v>
      </c>
      <c r="C8" s="2" t="s">
        <v>3</v>
      </c>
      <c r="D8" s="31">
        <f>'1990'!$E8/1000</f>
        <v>0.7594209433736183</v>
      </c>
      <c r="E8" s="32">
        <f>'1991'!$E8/1000</f>
        <v>0.7743945736273363</v>
      </c>
      <c r="F8" s="32">
        <f>'1992'!$E8/1000</f>
        <v>0.7938184943936919</v>
      </c>
      <c r="G8" s="32">
        <f>'1993'!$E8/1000</f>
        <v>0.7911209901513849</v>
      </c>
      <c r="H8" s="32">
        <f>'1994'!$E8/1000</f>
        <v>0.7528036656587539</v>
      </c>
      <c r="I8" s="32">
        <f>'1995'!$E8/1000</f>
        <v>0.7493736098606814</v>
      </c>
      <c r="J8" s="32">
        <f>'1996'!$E8/1000</f>
        <v>0.7628419175706272</v>
      </c>
      <c r="K8" s="32">
        <f>'1997'!$E8/1000</f>
        <v>0.7271728841807767</v>
      </c>
      <c r="L8" s="32">
        <f>'1998'!$E8/1000</f>
        <v>0.7111693865508077</v>
      </c>
      <c r="M8" s="32">
        <f>'1999'!$E8/1000</f>
        <v>0.6833030466957218</v>
      </c>
      <c r="N8" s="32">
        <f>'2000'!$E8/1000</f>
        <v>0.6161164592792874</v>
      </c>
      <c r="O8" s="32">
        <f>'2001'!$E8/1000</f>
        <v>0.598672256418978</v>
      </c>
      <c r="P8" s="32">
        <f>'2002'!$E8/1000</f>
        <v>0.5483848528468255</v>
      </c>
      <c r="Q8" s="32">
        <f>'2003'!$E8/1000</f>
        <v>0.5072563778964067</v>
      </c>
      <c r="R8" s="32">
        <f>'2004'!$E8/1000</f>
        <v>0.49239434643396063</v>
      </c>
      <c r="S8" s="32">
        <f>'2005'!$E8/1000</f>
        <v>0.4375791481836369</v>
      </c>
      <c r="T8" s="59"/>
    </row>
    <row r="9" spans="1:20" ht="11.25">
      <c r="A9" s="12"/>
      <c r="B9" s="13" t="s">
        <v>4</v>
      </c>
      <c r="C9" s="2" t="s">
        <v>5</v>
      </c>
      <c r="D9" s="31">
        <f>'1990'!$E9/1000</f>
        <v>0.0012883082939999999</v>
      </c>
      <c r="E9" s="32">
        <f>'1991'!$E9/1000</f>
        <v>0.0012479284818</v>
      </c>
      <c r="F9" s="32">
        <f>'1992'!$E9/1000</f>
        <v>0.0011883201876</v>
      </c>
      <c r="G9" s="32">
        <f>'1993'!$E9/1000</f>
        <v>0.0010995486957</v>
      </c>
      <c r="H9" s="32">
        <f>'1994'!$E9/1000</f>
        <v>0.0010210323942</v>
      </c>
      <c r="I9" s="32">
        <f>'1995'!$E9/1000</f>
        <v>0.0009755249868000001</v>
      </c>
      <c r="J9" s="32">
        <f>'1996'!$E9/1000</f>
        <v>0.0009447594156</v>
      </c>
      <c r="K9" s="32">
        <f>'1997'!$E9/1000</f>
        <v>0.000935786124</v>
      </c>
      <c r="L9" s="32">
        <f>'1998'!$E9/1000</f>
        <v>0.0008905991913</v>
      </c>
      <c r="M9" s="32">
        <f>'1999'!$E9/1000</f>
        <v>0.00089732916</v>
      </c>
      <c r="N9" s="32">
        <f>'2000'!$E9/1000</f>
        <v>0.000913352895</v>
      </c>
      <c r="O9" s="32">
        <f>'2001'!$E9/1000</f>
        <v>0.0008684864369999999</v>
      </c>
      <c r="P9" s="32">
        <f>'2002'!$E9/1000</f>
        <v>0.000894124413</v>
      </c>
      <c r="Q9" s="32">
        <f>'2003'!$E9/1000</f>
        <v>0.000855667449</v>
      </c>
      <c r="R9" s="32">
        <f>'2004'!$E9/1000</f>
        <v>0.000842848461</v>
      </c>
      <c r="S9" s="32">
        <f>'2005'!$E9/1000</f>
        <v>0.000842848461</v>
      </c>
      <c r="T9" s="59"/>
    </row>
    <row r="10" spans="1:20" ht="11.25">
      <c r="A10" s="12"/>
      <c r="B10" s="13" t="s">
        <v>55</v>
      </c>
      <c r="C10" s="2" t="s">
        <v>6</v>
      </c>
      <c r="D10" s="31">
        <f>'1990'!$E10/1000</f>
        <v>0.0015495771023683565</v>
      </c>
      <c r="E10" s="32">
        <f>'1991'!$E10/1000</f>
        <v>0.0013445259214063404</v>
      </c>
      <c r="F10" s="32">
        <f>'1992'!$E10/1000</f>
        <v>0.0013600218452124086</v>
      </c>
      <c r="G10" s="32">
        <f>'1993'!$E10/1000</f>
        <v>0.00149097183781875</v>
      </c>
      <c r="H10" s="32">
        <f>'1994'!$E10/1000</f>
        <v>0.0016619135938125</v>
      </c>
      <c r="I10" s="32">
        <f>'1995'!$E10/1000</f>
        <v>0.0016668725839820082</v>
      </c>
      <c r="J10" s="32">
        <f>'1996'!$E10/1000</f>
        <v>0.00149009656858125</v>
      </c>
      <c r="K10" s="32">
        <f>'1997'!$E10/1000</f>
        <v>0.0014268525908437502</v>
      </c>
      <c r="L10" s="32">
        <f>'1998'!$E10/1000</f>
        <v>0.0014248672171124999</v>
      </c>
      <c r="M10" s="32">
        <f>'1999'!$E10/1000</f>
        <v>0.0015682372500868732</v>
      </c>
      <c r="N10" s="32">
        <f>'2000'!$E10/1000</f>
        <v>0.001309918546584499</v>
      </c>
      <c r="O10" s="32">
        <f>'2001'!$E10/1000</f>
        <v>0.0016525419278623586</v>
      </c>
      <c r="P10" s="32">
        <f>'2002'!$E10/1000</f>
        <v>0.0019271126709090437</v>
      </c>
      <c r="Q10" s="32">
        <f>'2003'!$E10/1000</f>
        <v>0.002105446525100814</v>
      </c>
      <c r="R10" s="32">
        <f>'2004'!$E10/1000</f>
        <v>0.002263693855719828</v>
      </c>
      <c r="S10" s="32">
        <f>'2005'!$E10/1000</f>
        <v>0.002430897589986369</v>
      </c>
      <c r="T10" s="59"/>
    </row>
    <row r="11" spans="1:20" ht="11.25">
      <c r="A11" s="12"/>
      <c r="B11" s="13" t="s">
        <v>7</v>
      </c>
      <c r="C11" s="2" t="s">
        <v>8</v>
      </c>
      <c r="D11" s="31">
        <f>'1990'!$E11/1000</f>
        <v>0.0002357586</v>
      </c>
      <c r="E11" s="32">
        <f>'1991'!$E11/1000</f>
        <v>0.000280665</v>
      </c>
      <c r="F11" s="32">
        <f>'1992'!$E11/1000</f>
        <v>0.0003031182</v>
      </c>
      <c r="G11" s="32">
        <f>'1993'!$E11/1000</f>
        <v>0.0002582118</v>
      </c>
      <c r="H11" s="32">
        <f>'1994'!$E11/1000</f>
        <v>0.00041201622</v>
      </c>
      <c r="I11" s="32">
        <f>'1995'!$E11/1000</f>
        <v>0.000423018288</v>
      </c>
      <c r="J11" s="32">
        <f>'1996'!$E11/1000</f>
        <v>0.000537080544</v>
      </c>
      <c r="K11" s="32">
        <f>'1997'!$E11/1000</f>
        <v>0.000479151288</v>
      </c>
      <c r="L11" s="32">
        <f>'1998'!$E11/1000</f>
        <v>0.000475334244</v>
      </c>
      <c r="M11" s="32">
        <f>'1999'!$E11/1000</f>
        <v>0.0005963569920000001</v>
      </c>
      <c r="N11" s="32">
        <f>'2000'!$E11/1000</f>
        <v>0.0005411221200000001</v>
      </c>
      <c r="O11" s="32">
        <f>'2001'!$E11/1000</f>
        <v>0.00049866148584</v>
      </c>
      <c r="P11" s="32">
        <f>'2002'!$E11/1000</f>
        <v>0.0006448668141630602</v>
      </c>
      <c r="Q11" s="32">
        <f>'2003'!$E11/1000</f>
        <v>0.0007411352224107383</v>
      </c>
      <c r="R11" s="32">
        <f>'2004'!$E11/1000</f>
        <v>0.0009339901971523199</v>
      </c>
      <c r="S11" s="32">
        <f>'2005'!$E11/1000</f>
        <v>0.0010646160814231382</v>
      </c>
      <c r="T11" s="59"/>
    </row>
    <row r="12" spans="1:20" ht="11.25">
      <c r="A12" s="18"/>
      <c r="B12" s="19" t="s">
        <v>13</v>
      </c>
      <c r="C12" s="23" t="s">
        <v>9</v>
      </c>
      <c r="D12" s="33">
        <f>'1990'!$E12/1000</f>
        <v>0</v>
      </c>
      <c r="E12" s="34">
        <f>'1991'!$E12/1000</f>
        <v>0</v>
      </c>
      <c r="F12" s="34">
        <f>'1992'!$E12/1000</f>
        <v>0</v>
      </c>
      <c r="G12" s="34">
        <f>'1993'!$E12/1000</f>
        <v>0</v>
      </c>
      <c r="H12" s="34">
        <f>'1994'!$E12/1000</f>
        <v>0</v>
      </c>
      <c r="I12" s="34">
        <f>'1995'!$E12/1000</f>
        <v>0</v>
      </c>
      <c r="J12" s="34">
        <f>'1996'!$E12/1000</f>
        <v>0</v>
      </c>
      <c r="K12" s="34">
        <f>'1997'!$E12/1000</f>
        <v>0</v>
      </c>
      <c r="L12" s="34">
        <f>'1998'!$E12/1000</f>
        <v>0</v>
      </c>
      <c r="M12" s="34">
        <f>'1999'!$E12/1000</f>
        <v>0</v>
      </c>
      <c r="N12" s="34">
        <f>'2000'!$E12/1000</f>
        <v>0</v>
      </c>
      <c r="O12" s="34">
        <f>'2001'!$E12/1000</f>
        <v>0</v>
      </c>
      <c r="P12" s="34">
        <f>'2002'!$E12/1000</f>
        <v>0</v>
      </c>
      <c r="Q12" s="34">
        <f>'2003'!$E12/1000</f>
        <v>0</v>
      </c>
      <c r="R12" s="34">
        <f>'2004'!$E12/1000</f>
        <v>0</v>
      </c>
      <c r="S12" s="34">
        <f>'2005'!$E12/1000</f>
        <v>0</v>
      </c>
      <c r="T12" s="60"/>
    </row>
    <row r="13" spans="1:20" ht="11.25">
      <c r="A13" s="12"/>
      <c r="B13" s="13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9"/>
    </row>
    <row r="14" spans="1:20" s="5" customFormat="1" ht="11.25">
      <c r="A14" s="20" t="s">
        <v>56</v>
      </c>
      <c r="B14" s="21"/>
      <c r="C14" s="22"/>
      <c r="D14" s="29">
        <f>'1990'!$E14/1000</f>
        <v>3.9432378036116806</v>
      </c>
      <c r="E14" s="30">
        <f>'1991'!$E14/1000</f>
        <v>4.801157978786007</v>
      </c>
      <c r="F14" s="30">
        <f>'1992'!$E14/1000</f>
        <v>4.537578315612486</v>
      </c>
      <c r="G14" s="30">
        <f>'1993'!$E14/1000</f>
        <v>4.43736731996753</v>
      </c>
      <c r="H14" s="30">
        <f>'1994'!$E14/1000</f>
        <v>3.8455178614502183</v>
      </c>
      <c r="I14" s="30">
        <f>'1995'!$E14/1000</f>
        <v>3.9006155018894506</v>
      </c>
      <c r="J14" s="30">
        <f>'1996'!$E14/1000</f>
        <v>4.094553698200831</v>
      </c>
      <c r="K14" s="30">
        <f>'1997'!$E14/1000</f>
        <v>3.5964031686592763</v>
      </c>
      <c r="L14" s="30">
        <f>'1998'!$E14/1000</f>
        <v>3.642547550329778</v>
      </c>
      <c r="M14" s="30">
        <f>'1999'!$E14/1000</f>
        <v>3.4084786671391165</v>
      </c>
      <c r="N14" s="30">
        <f>'2000'!$E14/1000</f>
        <v>3.145041526458637</v>
      </c>
      <c r="O14" s="30">
        <f>'2001'!$E14/1000</f>
        <v>3.0801121377868967</v>
      </c>
      <c r="P14" s="30">
        <f>'2002'!$E14/1000</f>
        <v>2.6420746709205036</v>
      </c>
      <c r="Q14" s="30">
        <f>'2003'!$E14/1000</f>
        <v>2.580068690312524</v>
      </c>
      <c r="R14" s="30">
        <f>'2004'!$E14/1000</f>
        <v>2.408637013903888</v>
      </c>
      <c r="S14" s="30">
        <f>'2005'!$E14/1000</f>
        <v>2.23922426558865</v>
      </c>
      <c r="T14" s="57">
        <f>S14/D14-1</f>
        <v>-0.43213562632775915</v>
      </c>
    </row>
    <row r="15" spans="1:20" ht="11.25">
      <c r="A15" s="12"/>
      <c r="B15" s="13" t="s">
        <v>10</v>
      </c>
      <c r="C15" s="2" t="s">
        <v>11</v>
      </c>
      <c r="D15" s="31">
        <f>'1990'!$E15/1000</f>
        <v>3.891033905413284</v>
      </c>
      <c r="E15" s="32">
        <f>'1991'!$E15/1000</f>
        <v>4.745331121015737</v>
      </c>
      <c r="F15" s="32">
        <f>'1992'!$E15/1000</f>
        <v>4.483497890729129</v>
      </c>
      <c r="G15" s="32">
        <f>'1993'!$E15/1000</f>
        <v>4.386193467816447</v>
      </c>
      <c r="H15" s="32">
        <f>'1994'!$E15/1000</f>
        <v>3.800594696571183</v>
      </c>
      <c r="I15" s="32">
        <f>'1995'!$E15/1000</f>
        <v>3.851770438153008</v>
      </c>
      <c r="J15" s="32">
        <f>'1996'!$E15/1000</f>
        <v>4.042501668708384</v>
      </c>
      <c r="K15" s="32">
        <f>'1997'!$E15/1000</f>
        <v>3.5487833662210653</v>
      </c>
      <c r="L15" s="32">
        <f>'1998'!$E15/1000</f>
        <v>3.5967797494352847</v>
      </c>
      <c r="M15" s="32">
        <f>'1999'!$E15/1000</f>
        <v>3.363467642130078</v>
      </c>
      <c r="N15" s="32">
        <f>'2000'!$E15/1000</f>
        <v>3.09492585953691</v>
      </c>
      <c r="O15" s="32">
        <f>'2001'!$E15/1000</f>
        <v>3.0270499106712476</v>
      </c>
      <c r="P15" s="32">
        <f>'2002'!$E15/1000</f>
        <v>2.5881028726003494</v>
      </c>
      <c r="Q15" s="32">
        <f>'2003'!$E15/1000</f>
        <v>2.533096751198223</v>
      </c>
      <c r="R15" s="32">
        <f>'2004'!$E15/1000</f>
        <v>2.3633868235931517</v>
      </c>
      <c r="S15" s="32">
        <f>'2005'!$E15/1000</f>
        <v>2.194079584638795</v>
      </c>
      <c r="T15" s="59"/>
    </row>
    <row r="16" spans="1:20" ht="11.25">
      <c r="A16" s="12"/>
      <c r="B16" s="13" t="s">
        <v>12</v>
      </c>
      <c r="C16" s="2" t="s">
        <v>51</v>
      </c>
      <c r="D16" s="31">
        <f>'1990'!$E16/1000</f>
        <v>0.05220389819839656</v>
      </c>
      <c r="E16" s="32">
        <f>'1991'!$E16/1000</f>
        <v>0.05582685777026946</v>
      </c>
      <c r="F16" s="32">
        <f>'1992'!$E16/1000</f>
        <v>0.05408042488335669</v>
      </c>
      <c r="G16" s="32">
        <f>'1993'!$E16/1000</f>
        <v>0.051173852151082715</v>
      </c>
      <c r="H16" s="32">
        <f>'1994'!$E16/1000</f>
        <v>0.04492316487903489</v>
      </c>
      <c r="I16" s="32">
        <f>'1995'!$E16/1000</f>
        <v>0.04884506373644247</v>
      </c>
      <c r="J16" s="32">
        <f>'1996'!$E16/1000</f>
        <v>0.05205202949244711</v>
      </c>
      <c r="K16" s="32">
        <f>'1997'!$E16/1000</f>
        <v>0.047619802438211005</v>
      </c>
      <c r="L16" s="32">
        <f>'1998'!$E16/1000</f>
        <v>0.045767800894493164</v>
      </c>
      <c r="M16" s="32">
        <f>'1999'!$E16/1000</f>
        <v>0.04501102500903876</v>
      </c>
      <c r="N16" s="32">
        <f>'2000'!$E16/1000</f>
        <v>0.050115666921727045</v>
      </c>
      <c r="O16" s="32">
        <f>'2001'!$E16/1000</f>
        <v>0.05306222711564901</v>
      </c>
      <c r="P16" s="32">
        <f>'2002'!$E16/1000</f>
        <v>0.053971798320154044</v>
      </c>
      <c r="Q16" s="32">
        <f>'2003'!$E16/1000</f>
        <v>0.04697193911430069</v>
      </c>
      <c r="R16" s="32">
        <f>'2004'!$E16/1000</f>
        <v>0.04525019031073653</v>
      </c>
      <c r="S16" s="32">
        <f>'2005'!$E16/1000</f>
        <v>0.045144680949854646</v>
      </c>
      <c r="T16" s="59"/>
    </row>
    <row r="17" spans="1:20" ht="11.25">
      <c r="A17" s="12"/>
      <c r="B17" s="13" t="s">
        <v>13</v>
      </c>
      <c r="C17" s="2" t="s">
        <v>9</v>
      </c>
      <c r="D17" s="31">
        <f>'1990'!$E17/1000</f>
        <v>0</v>
      </c>
      <c r="E17" s="32">
        <f>'1991'!$E17/1000</f>
        <v>0</v>
      </c>
      <c r="F17" s="32">
        <f>'1992'!$E17/1000</f>
        <v>0</v>
      </c>
      <c r="G17" s="32">
        <f>'1993'!$E17/1000</f>
        <v>0</v>
      </c>
      <c r="H17" s="32">
        <f>'1994'!$E17/1000</f>
        <v>0</v>
      </c>
      <c r="I17" s="32">
        <f>'1995'!$E17/1000</f>
        <v>0</v>
      </c>
      <c r="J17" s="32">
        <f>'1996'!$E17/1000</f>
        <v>0</v>
      </c>
      <c r="K17" s="32">
        <f>'1997'!$E17/1000</f>
        <v>0</v>
      </c>
      <c r="L17" s="32">
        <f>'1998'!$E17/1000</f>
        <v>0</v>
      </c>
      <c r="M17" s="32">
        <f>'1999'!$E17/1000</f>
        <v>0</v>
      </c>
      <c r="N17" s="32">
        <f>'2000'!$E17/1000</f>
        <v>0</v>
      </c>
      <c r="O17" s="32">
        <f>'2001'!$E17/1000</f>
        <v>0</v>
      </c>
      <c r="P17" s="32">
        <f>'2002'!$E17/1000</f>
        <v>0</v>
      </c>
      <c r="Q17" s="32">
        <f>'2003'!$E17/1000</f>
        <v>0</v>
      </c>
      <c r="R17" s="32">
        <f>'2004'!$E17/1000</f>
        <v>0</v>
      </c>
      <c r="S17" s="32">
        <f>'2005'!$E17/1000</f>
        <v>0</v>
      </c>
      <c r="T17" s="59"/>
    </row>
    <row r="18" spans="1:20" ht="11.25">
      <c r="A18" s="18"/>
      <c r="B18" s="19" t="s">
        <v>14</v>
      </c>
      <c r="C18" s="23" t="s">
        <v>15</v>
      </c>
      <c r="D18" s="33">
        <f>'1990'!$E18/1000</f>
        <v>0</v>
      </c>
      <c r="E18" s="34">
        <f>'1991'!$E18/1000</f>
        <v>0</v>
      </c>
      <c r="F18" s="34">
        <f>'1992'!$E18/1000</f>
        <v>0</v>
      </c>
      <c r="G18" s="34">
        <f>'1993'!$E18/1000</f>
        <v>0</v>
      </c>
      <c r="H18" s="34">
        <f>'1994'!$E18/1000</f>
        <v>0</v>
      </c>
      <c r="I18" s="34">
        <f>'1995'!$E18/1000</f>
        <v>0</v>
      </c>
      <c r="J18" s="34">
        <f>'1996'!$E18/1000</f>
        <v>0</v>
      </c>
      <c r="K18" s="34">
        <f>'1997'!$E18/1000</f>
        <v>0</v>
      </c>
      <c r="L18" s="34">
        <f>'1998'!$E18/1000</f>
        <v>0</v>
      </c>
      <c r="M18" s="34">
        <f>'1999'!$E18/1000</f>
        <v>0</v>
      </c>
      <c r="N18" s="34">
        <f>'2000'!$E18/1000</f>
        <v>0</v>
      </c>
      <c r="O18" s="34">
        <f>'2001'!$E18/1000</f>
        <v>0</v>
      </c>
      <c r="P18" s="34">
        <f>'2002'!$E18/1000</f>
        <v>0</v>
      </c>
      <c r="Q18" s="34">
        <f>'2003'!$E18/1000</f>
        <v>0</v>
      </c>
      <c r="R18" s="34">
        <f>'2004'!$E18/1000</f>
        <v>0</v>
      </c>
      <c r="S18" s="34">
        <f>'2005'!$E18/1000</f>
        <v>0</v>
      </c>
      <c r="T18" s="60"/>
    </row>
    <row r="19" spans="1:20" ht="11.25">
      <c r="A19" s="12"/>
      <c r="B19" s="13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9"/>
    </row>
    <row r="20" spans="1:20" s="5" customFormat="1" ht="11.25">
      <c r="A20" s="20" t="s">
        <v>64</v>
      </c>
      <c r="B20" s="21"/>
      <c r="C20" s="22"/>
      <c r="D20" s="29">
        <f>'1990'!$E20/1000</f>
        <v>0.10475413011398074</v>
      </c>
      <c r="E20" s="30">
        <f>'1991'!$E20/1000</f>
        <v>0.1080214168277727</v>
      </c>
      <c r="F20" s="30">
        <f>'1992'!$E20/1000</f>
        <v>0.08432746640682737</v>
      </c>
      <c r="G20" s="30">
        <f>'1993'!$E20/1000</f>
        <v>0.0741208987699121</v>
      </c>
      <c r="H20" s="30">
        <f>'1994'!$E20/1000</f>
        <v>0.0852057223902514</v>
      </c>
      <c r="I20" s="30">
        <f>'1995'!$E20/1000</f>
        <v>0.08162406351049611</v>
      </c>
      <c r="J20" s="30">
        <f>'1996'!$E20/1000</f>
        <v>0.08319529307164321</v>
      </c>
      <c r="K20" s="30">
        <f>'1997'!$E20/1000</f>
        <v>0.08138298032165195</v>
      </c>
      <c r="L20" s="30">
        <f>'1998'!$E20/1000</f>
        <v>0.0806672918260175</v>
      </c>
      <c r="M20" s="30">
        <f>'1999'!$E20/1000</f>
        <v>0.07743480790066368</v>
      </c>
      <c r="N20" s="30">
        <f>'2000'!$E20/1000</f>
        <v>0.08393656103879565</v>
      </c>
      <c r="O20" s="30">
        <f>'2001'!$E20/1000</f>
        <v>0.0874881204281637</v>
      </c>
      <c r="P20" s="30">
        <f>'2002'!$E20/1000</f>
        <v>0.0797520802051321</v>
      </c>
      <c r="Q20" s="30">
        <f>'2003'!$E20/1000</f>
        <v>0.08165668264104246</v>
      </c>
      <c r="R20" s="30">
        <f>'2004'!$E20/1000</f>
        <v>0.07759726452675053</v>
      </c>
      <c r="S20" s="30">
        <f>'2005'!$E20/1000</f>
        <v>0.0757875503631237</v>
      </c>
      <c r="T20" s="57">
        <f>S20/D20-1</f>
        <v>-0.2765196915800753</v>
      </c>
    </row>
    <row r="21" spans="1:20" ht="11.25">
      <c r="A21" s="12"/>
      <c r="B21" s="13" t="s">
        <v>16</v>
      </c>
      <c r="C21" s="2" t="s">
        <v>17</v>
      </c>
      <c r="D21" s="31">
        <f>'1990'!$E21/1000</f>
        <v>0.10051096369510014</v>
      </c>
      <c r="E21" s="32">
        <f>'1991'!$E21/1000</f>
        <v>0.10414350909780258</v>
      </c>
      <c r="F21" s="32">
        <f>'1992'!$E21/1000</f>
        <v>0.08037154030055871</v>
      </c>
      <c r="G21" s="32">
        <f>'1993'!$E21/1000</f>
        <v>0.07050620270340464</v>
      </c>
      <c r="H21" s="32">
        <f>'1994'!$E21/1000</f>
        <v>0.08106613718061956</v>
      </c>
      <c r="I21" s="32">
        <f>'1995'!$E21/1000</f>
        <v>0.07714436402453592</v>
      </c>
      <c r="J21" s="32">
        <f>'1996'!$E21/1000</f>
        <v>0.07883700405577752</v>
      </c>
      <c r="K21" s="32">
        <f>'1997'!$E21/1000</f>
        <v>0.07669377727520418</v>
      </c>
      <c r="L21" s="32">
        <f>'1998'!$E21/1000</f>
        <v>0.07580146741940556</v>
      </c>
      <c r="M21" s="32">
        <f>'1999'!$E21/1000</f>
        <v>0.07262867924905173</v>
      </c>
      <c r="N21" s="32">
        <f>'2000'!$E21/1000</f>
        <v>0.07898626351890015</v>
      </c>
      <c r="O21" s="32">
        <f>'2001'!$E21/1000</f>
        <v>0.0828533723381637</v>
      </c>
      <c r="P21" s="32">
        <f>'2002'!$E21/1000</f>
        <v>0.0772674341251321</v>
      </c>
      <c r="Q21" s="32">
        <f>'2003'!$E21/1000</f>
        <v>0.07969885574904247</v>
      </c>
      <c r="R21" s="32">
        <f>'2004'!$E21/1000</f>
        <v>0.07556643262232568</v>
      </c>
      <c r="S21" s="32">
        <f>'2005'!$E21/1000</f>
        <v>0.07391409032111516</v>
      </c>
      <c r="T21" s="59"/>
    </row>
    <row r="22" spans="1:20" ht="11.25">
      <c r="A22" s="12"/>
      <c r="B22" s="13" t="s">
        <v>18</v>
      </c>
      <c r="C22" s="2" t="s">
        <v>19</v>
      </c>
      <c r="D22" s="31">
        <f>'1990'!$E22/1000</f>
        <v>0.002812955223880599</v>
      </c>
      <c r="E22" s="32">
        <f>'1991'!$E22/1000</f>
        <v>0.0024812388059701406</v>
      </c>
      <c r="F22" s="32">
        <f>'1992'!$E22/1000</f>
        <v>0.002560850746268661</v>
      </c>
      <c r="G22" s="32">
        <f>'1993'!$E22/1000</f>
        <v>0.0022689402985074628</v>
      </c>
      <c r="H22" s="32">
        <f>'1994'!$E22/1000</f>
        <v>0.002598445273631844</v>
      </c>
      <c r="I22" s="32">
        <f>'1995'!$E22/1000</f>
        <v>0.002863818407960202</v>
      </c>
      <c r="J22" s="32">
        <f>'1996'!$E22/1000</f>
        <v>0.0027200746268656803</v>
      </c>
      <c r="K22" s="32">
        <f>'1997'!$E22/1000</f>
        <v>0.002786417910447759</v>
      </c>
      <c r="L22" s="32">
        <f>'1998'!$E22/1000</f>
        <v>0.0029191044776119383</v>
      </c>
      <c r="M22" s="32">
        <f>'1999'!$E22/1000</f>
        <v>0.0029191044776119383</v>
      </c>
      <c r="N22" s="32">
        <f>'2000'!$E22/1000</f>
        <v>0.002905835820895518</v>
      </c>
      <c r="O22" s="32">
        <f>'2001'!$E22/1000</f>
        <v>0.0026669999999999997</v>
      </c>
      <c r="P22" s="32">
        <f>'2002'!$E22/1000</f>
        <v>0.0005669999999999999</v>
      </c>
      <c r="Q22" s="32">
        <f>'2003'!$E22/1000</f>
        <v>6.866999999999999E-05</v>
      </c>
      <c r="R22" s="32">
        <f>'2004'!$E22/1000</f>
        <v>7.614050142486627E-05</v>
      </c>
      <c r="S22" s="32">
        <f>'2005'!$E22/1000</f>
        <v>7.945095800855619E-05</v>
      </c>
      <c r="T22" s="59"/>
    </row>
    <row r="23" spans="1:20" ht="11.25">
      <c r="A23" s="12"/>
      <c r="B23" s="13" t="s">
        <v>20</v>
      </c>
      <c r="C23" s="2" t="s">
        <v>21</v>
      </c>
      <c r="D23" s="31">
        <f>'1990'!$E23/1000</f>
        <v>0</v>
      </c>
      <c r="E23" s="32">
        <f>'1991'!$E23/1000</f>
        <v>0</v>
      </c>
      <c r="F23" s="32">
        <f>'1992'!$E23/1000</f>
        <v>0</v>
      </c>
      <c r="G23" s="32">
        <f>'1993'!$E23/1000</f>
        <v>0</v>
      </c>
      <c r="H23" s="32">
        <f>'1994'!$E23/1000</f>
        <v>0</v>
      </c>
      <c r="I23" s="32">
        <f>'1995'!$E23/1000</f>
        <v>0</v>
      </c>
      <c r="J23" s="32">
        <f>'1996'!$E23/1000</f>
        <v>0</v>
      </c>
      <c r="K23" s="32">
        <f>'1997'!$E23/1000</f>
        <v>0</v>
      </c>
      <c r="L23" s="32">
        <f>'1998'!$E23/1000</f>
        <v>0</v>
      </c>
      <c r="M23" s="32">
        <f>'1999'!$E23/1000</f>
        <v>0</v>
      </c>
      <c r="N23" s="32">
        <f>'2000'!$E23/1000</f>
        <v>0</v>
      </c>
      <c r="O23" s="32">
        <f>'2001'!$E23/1000</f>
        <v>0</v>
      </c>
      <c r="P23" s="32">
        <f>'2002'!$E23/1000</f>
        <v>0</v>
      </c>
      <c r="Q23" s="32">
        <f>'2003'!$E23/1000</f>
        <v>0</v>
      </c>
      <c r="R23" s="32">
        <f>'2004'!$E23/1000</f>
        <v>0</v>
      </c>
      <c r="S23" s="32">
        <f>'2005'!$E23/1000</f>
        <v>0</v>
      </c>
      <c r="T23" s="59"/>
    </row>
    <row r="24" spans="1:20" ht="11.25">
      <c r="A24" s="12"/>
      <c r="B24" s="13" t="s">
        <v>22</v>
      </c>
      <c r="C24" s="2" t="s">
        <v>23</v>
      </c>
      <c r="D24" s="31">
        <f>'1990'!$E24/1000</f>
        <v>0.001430211195</v>
      </c>
      <c r="E24" s="32">
        <f>'1991'!$E24/1000</f>
        <v>0.001396668924</v>
      </c>
      <c r="F24" s="32">
        <f>'1992'!$E24/1000</f>
        <v>0.00139507536</v>
      </c>
      <c r="G24" s="32">
        <f>'1993'!$E24/1000</f>
        <v>0.001345755768</v>
      </c>
      <c r="H24" s="32">
        <f>'1994'!$E24/1000</f>
        <v>0.001541139936</v>
      </c>
      <c r="I24" s="32">
        <f>'1995'!$E24/1000</f>
        <v>0.001615881078</v>
      </c>
      <c r="J24" s="32">
        <f>'1996'!$E24/1000</f>
        <v>0.0016382143889999998</v>
      </c>
      <c r="K24" s="32">
        <f>'1997'!$E24/1000</f>
        <v>0.0019027851359999998</v>
      </c>
      <c r="L24" s="32">
        <f>'1998'!$E24/1000</f>
        <v>0.0019467199290000002</v>
      </c>
      <c r="M24" s="32">
        <f>'1999'!$E24/1000</f>
        <v>0.001887024174</v>
      </c>
      <c r="N24" s="32">
        <f>'2000'!$E24/1000</f>
        <v>0.002044461699</v>
      </c>
      <c r="O24" s="32">
        <f>'2001'!$E24/1000</f>
        <v>0.00196774809</v>
      </c>
      <c r="P24" s="32">
        <f>'2002'!$E24/1000</f>
        <v>0.0019176460800000002</v>
      </c>
      <c r="Q24" s="32">
        <f>'2003'!$E24/1000</f>
        <v>0.0018891568920000002</v>
      </c>
      <c r="R24" s="32">
        <f>'2004'!$E24/1000</f>
        <v>0.001954691403</v>
      </c>
      <c r="S24" s="32">
        <f>'2005'!$E24/1000</f>
        <v>0.001794009084</v>
      </c>
      <c r="T24" s="59"/>
    </row>
    <row r="25" spans="1:20" ht="11.25">
      <c r="A25" s="12"/>
      <c r="B25" s="13" t="s">
        <v>14</v>
      </c>
      <c r="C25" s="3" t="s">
        <v>15</v>
      </c>
      <c r="D25" s="31">
        <f>'1990'!$E25/1000</f>
        <v>0</v>
      </c>
      <c r="E25" s="32">
        <f>'1991'!$E25/1000</f>
        <v>0</v>
      </c>
      <c r="F25" s="32">
        <f>'1992'!$E25/1000</f>
        <v>0</v>
      </c>
      <c r="G25" s="32">
        <f>'1993'!$E25/1000</f>
        <v>0</v>
      </c>
      <c r="H25" s="32">
        <f>'1994'!$E25/1000</f>
        <v>0</v>
      </c>
      <c r="I25" s="32">
        <f>'1995'!$E25/1000</f>
        <v>0</v>
      </c>
      <c r="J25" s="32">
        <f>'1996'!$E25/1000</f>
        <v>0</v>
      </c>
      <c r="K25" s="32">
        <f>'1997'!$E25/1000</f>
        <v>0</v>
      </c>
      <c r="L25" s="32">
        <f>'1998'!$E25/1000</f>
        <v>0</v>
      </c>
      <c r="M25" s="32">
        <f>'1999'!$E25/1000</f>
        <v>0</v>
      </c>
      <c r="N25" s="32">
        <f>'2000'!$E25/1000</f>
        <v>0</v>
      </c>
      <c r="O25" s="32">
        <f>'2001'!$E25/1000</f>
        <v>0</v>
      </c>
      <c r="P25" s="32">
        <f>'2002'!$E25/1000</f>
        <v>0</v>
      </c>
      <c r="Q25" s="32">
        <f>'2003'!$E25/1000</f>
        <v>0</v>
      </c>
      <c r="R25" s="32">
        <f>'2004'!$E25/1000</f>
        <v>0</v>
      </c>
      <c r="S25" s="32">
        <f>'2005'!$E25/1000</f>
        <v>0</v>
      </c>
      <c r="T25" s="59"/>
    </row>
    <row r="26" spans="1:20" ht="11.25">
      <c r="A26" s="12"/>
      <c r="B26" s="13" t="s">
        <v>24</v>
      </c>
      <c r="C26" s="2" t="s">
        <v>25</v>
      </c>
      <c r="D26" s="31">
        <f>'1990'!$E26/1000</f>
        <v>0</v>
      </c>
      <c r="E26" s="32">
        <f>'1991'!$E26/1000</f>
        <v>0</v>
      </c>
      <c r="F26" s="32">
        <f>'1992'!$E26/1000</f>
        <v>0</v>
      </c>
      <c r="G26" s="32">
        <f>'1993'!$E26/1000</f>
        <v>0</v>
      </c>
      <c r="H26" s="32">
        <f>'1994'!$E26/1000</f>
        <v>0</v>
      </c>
      <c r="I26" s="32">
        <f>'1995'!$E26/1000</f>
        <v>0</v>
      </c>
      <c r="J26" s="32">
        <f>'1996'!$E26/1000</f>
        <v>0</v>
      </c>
      <c r="K26" s="32">
        <f>'1997'!$E26/1000</f>
        <v>0</v>
      </c>
      <c r="L26" s="32">
        <f>'1998'!$E26/1000</f>
        <v>0</v>
      </c>
      <c r="M26" s="32">
        <f>'1999'!$E26/1000</f>
        <v>0</v>
      </c>
      <c r="N26" s="32">
        <f>'2000'!$E26/1000</f>
        <v>0</v>
      </c>
      <c r="O26" s="32">
        <f>'2001'!$E26/1000</f>
        <v>0</v>
      </c>
      <c r="P26" s="32">
        <f>'2002'!$E26/1000</f>
        <v>0</v>
      </c>
      <c r="Q26" s="32">
        <f>'2003'!$E26/1000</f>
        <v>0</v>
      </c>
      <c r="R26" s="32">
        <f>'2004'!$E26/1000</f>
        <v>0</v>
      </c>
      <c r="S26" s="32">
        <f>'2005'!$E26/1000</f>
        <v>0</v>
      </c>
      <c r="T26" s="59"/>
    </row>
    <row r="27" spans="1:20" ht="11.25">
      <c r="A27" s="12"/>
      <c r="B27" s="13" t="s">
        <v>26</v>
      </c>
      <c r="C27" s="2" t="s">
        <v>101</v>
      </c>
      <c r="D27" s="31">
        <f>'1990'!$E27/1000</f>
        <v>0</v>
      </c>
      <c r="E27" s="32">
        <f>'1991'!$E27/1000</f>
        <v>0</v>
      </c>
      <c r="F27" s="32">
        <f>'1992'!$E27/1000</f>
        <v>0</v>
      </c>
      <c r="G27" s="32">
        <f>'1993'!$E27/1000</f>
        <v>0</v>
      </c>
      <c r="H27" s="32">
        <f>'1994'!$E27/1000</f>
        <v>0</v>
      </c>
      <c r="I27" s="32">
        <f>'1995'!$E27/1000</f>
        <v>0</v>
      </c>
      <c r="J27" s="32">
        <f>'1996'!$E27/1000</f>
        <v>0</v>
      </c>
      <c r="K27" s="32">
        <f>'1997'!$E27/1000</f>
        <v>0</v>
      </c>
      <c r="L27" s="32">
        <f>'1998'!$E27/1000</f>
        <v>0</v>
      </c>
      <c r="M27" s="32">
        <f>'1999'!$E27/1000</f>
        <v>0</v>
      </c>
      <c r="N27" s="32">
        <f>'2000'!$E27/1000</f>
        <v>0</v>
      </c>
      <c r="O27" s="32">
        <f>'2001'!$E27/1000</f>
        <v>0</v>
      </c>
      <c r="P27" s="32">
        <f>'2002'!$E27/1000</f>
        <v>0</v>
      </c>
      <c r="Q27" s="32">
        <f>'2003'!$E27/1000</f>
        <v>0</v>
      </c>
      <c r="R27" s="32">
        <f>'2004'!$E27/1000</f>
        <v>0</v>
      </c>
      <c r="S27" s="32">
        <f>'2005'!$E27/1000</f>
        <v>0</v>
      </c>
      <c r="T27" s="59"/>
    </row>
    <row r="28" spans="1:20" ht="11.25">
      <c r="A28" s="18"/>
      <c r="B28" s="19" t="s">
        <v>13</v>
      </c>
      <c r="C28" s="23" t="s">
        <v>9</v>
      </c>
      <c r="D28" s="33">
        <f>'1990'!$E28/1000</f>
        <v>0</v>
      </c>
      <c r="E28" s="34">
        <f>'1991'!$E28/1000</f>
        <v>0</v>
      </c>
      <c r="F28" s="34">
        <f>'1992'!$E28/1000</f>
        <v>0</v>
      </c>
      <c r="G28" s="34">
        <f>'1993'!$E28/1000</f>
        <v>0</v>
      </c>
      <c r="H28" s="34">
        <f>'1994'!$E28/1000</f>
        <v>0</v>
      </c>
      <c r="I28" s="34">
        <f>'1995'!$E28/1000</f>
        <v>0</v>
      </c>
      <c r="J28" s="34">
        <f>'1996'!$E28/1000</f>
        <v>0</v>
      </c>
      <c r="K28" s="34">
        <f>'1997'!$E28/1000</f>
        <v>0</v>
      </c>
      <c r="L28" s="34">
        <f>'1998'!$E28/1000</f>
        <v>0</v>
      </c>
      <c r="M28" s="34">
        <f>'1999'!$E28/1000</f>
        <v>0</v>
      </c>
      <c r="N28" s="34">
        <f>'2000'!$E28/1000</f>
        <v>0</v>
      </c>
      <c r="O28" s="34">
        <f>'2001'!$E28/1000</f>
        <v>0</v>
      </c>
      <c r="P28" s="34">
        <f>'2002'!$E28/1000</f>
        <v>0</v>
      </c>
      <c r="Q28" s="34">
        <f>'2003'!$E28/1000</f>
        <v>0</v>
      </c>
      <c r="R28" s="34">
        <f>'2004'!$E28/1000</f>
        <v>0</v>
      </c>
      <c r="S28" s="34">
        <f>'2005'!$E28/1000</f>
        <v>0</v>
      </c>
      <c r="T28" s="60"/>
    </row>
    <row r="29" spans="1:20" ht="11.25">
      <c r="A29" s="12"/>
      <c r="B29" s="13"/>
      <c r="C29" s="2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9"/>
    </row>
    <row r="30" spans="1:20" s="5" customFormat="1" ht="11.25">
      <c r="A30" s="20" t="s">
        <v>65</v>
      </c>
      <c r="B30" s="21"/>
      <c r="C30" s="24"/>
      <c r="D30" s="29">
        <f>'1990'!$E30/1000</f>
        <v>6.965697945625293</v>
      </c>
      <c r="E30" s="30">
        <f>'1991'!$E30/1000</f>
        <v>6.568243090604045</v>
      </c>
      <c r="F30" s="30">
        <f>'1992'!$E30/1000</f>
        <v>6.642034294467968</v>
      </c>
      <c r="G30" s="30">
        <f>'1993'!$E30/1000</f>
        <v>6.723813346950432</v>
      </c>
      <c r="H30" s="30">
        <f>'1994'!$E30/1000</f>
        <v>6.724218398852281</v>
      </c>
      <c r="I30" s="30">
        <f>'1995'!$E30/1000</f>
        <v>6.580738038864488</v>
      </c>
      <c r="J30" s="30">
        <f>'1996'!$E30/1000</f>
        <v>5.419258629336383</v>
      </c>
      <c r="K30" s="30">
        <f>'1997'!$E30/1000</f>
        <v>4.905068867106577</v>
      </c>
      <c r="L30" s="30">
        <f>'1998'!$E30/1000</f>
        <v>4.8182786947246585</v>
      </c>
      <c r="M30" s="30">
        <f>'1999'!$E30/1000</f>
        <v>4.657202698478939</v>
      </c>
      <c r="N30" s="30">
        <f>'2000'!$E30/1000</f>
        <v>4.559800336952171</v>
      </c>
      <c r="O30" s="30">
        <f>'2001'!$E30/1000</f>
        <v>3.644335955960237</v>
      </c>
      <c r="P30" s="30">
        <f>'2002'!$E30/1000</f>
        <v>3.4441099557542034</v>
      </c>
      <c r="Q30" s="30">
        <f>'2003'!$E30/1000</f>
        <v>3.013355935899313</v>
      </c>
      <c r="R30" s="30">
        <f>'2004'!$E30/1000</f>
        <v>2.557532549492628</v>
      </c>
      <c r="S30" s="30">
        <f>'2005'!$E30/1000</f>
        <v>1.9914891719817438</v>
      </c>
      <c r="T30" s="57">
        <f>S30/D30-1</f>
        <v>-0.7141005556761946</v>
      </c>
    </row>
    <row r="31" spans="1:20" ht="11.25">
      <c r="A31" s="12"/>
      <c r="B31" s="13" t="s">
        <v>87</v>
      </c>
      <c r="C31" s="4" t="s">
        <v>27</v>
      </c>
      <c r="D31" s="31">
        <f>'1990'!$E31/1000</f>
        <v>0.009620246706173523</v>
      </c>
      <c r="E31" s="32">
        <f>'1991'!$E31/1000</f>
        <v>0.012043545525361162</v>
      </c>
      <c r="F31" s="32">
        <f>'1992'!$E31/1000</f>
        <v>0.010986588508809205</v>
      </c>
      <c r="G31" s="32">
        <f>'1993'!$E31/1000</f>
        <v>0.0092292022250715</v>
      </c>
      <c r="H31" s="32">
        <f>'1994'!$E31/1000</f>
        <v>0.009640114974196078</v>
      </c>
      <c r="I31" s="32">
        <f>'1995'!$E31/1000</f>
        <v>0.009529849451326407</v>
      </c>
      <c r="J31" s="32">
        <f>'1996'!$E31/1000</f>
        <v>0.01017905746491795</v>
      </c>
      <c r="K31" s="32">
        <f>'1997'!$E31/1000</f>
        <v>0.009398809286896364</v>
      </c>
      <c r="L31" s="32">
        <f>'1998'!$E31/1000</f>
        <v>0.011634680975529402</v>
      </c>
      <c r="M31" s="32">
        <f>'1999'!$E31/1000</f>
        <v>0.01087946319508965</v>
      </c>
      <c r="N31" s="32">
        <f>'2000'!$E31/1000</f>
        <v>0.008885052117287389</v>
      </c>
      <c r="O31" s="32">
        <f>'2001'!$E31/1000</f>
        <v>0.008252491724336139</v>
      </c>
      <c r="P31" s="32">
        <f>'2002'!$E31/1000</f>
        <v>0.012026894316746337</v>
      </c>
      <c r="Q31" s="32">
        <f>'2003'!$E31/1000</f>
        <v>0.011728136383996033</v>
      </c>
      <c r="R31" s="32">
        <f>'2004'!$E31/1000</f>
        <v>0.011099358965513995</v>
      </c>
      <c r="S31" s="32">
        <f>'2005'!$E31/1000</f>
        <v>0.010397720595348766</v>
      </c>
      <c r="T31" s="59"/>
    </row>
    <row r="32" spans="1:20" ht="11.25">
      <c r="A32" s="12"/>
      <c r="B32" s="13" t="s">
        <v>57</v>
      </c>
      <c r="C32" s="4" t="s">
        <v>28</v>
      </c>
      <c r="D32" s="31">
        <f>'1990'!$E32/1000</f>
        <v>0.011242125489</v>
      </c>
      <c r="E32" s="32">
        <f>'1991'!$E32/1000</f>
        <v>0.011406495849</v>
      </c>
      <c r="F32" s="32">
        <f>'1992'!$E32/1000</f>
        <v>0.01174173</v>
      </c>
      <c r="G32" s="32">
        <f>'1993'!$E32/1000</f>
        <v>0.01160523</v>
      </c>
      <c r="H32" s="32">
        <f>'1994'!$E32/1000</f>
        <v>0.0122073</v>
      </c>
      <c r="I32" s="32">
        <f>'1995'!$E32/1000</f>
        <v>0.012540149999999998</v>
      </c>
      <c r="J32" s="32">
        <f>'1996'!$E32/1000</f>
        <v>0.012444600000000002</v>
      </c>
      <c r="K32" s="32">
        <f>'1997'!$E32/1000</f>
        <v>0.01355382</v>
      </c>
      <c r="L32" s="32">
        <f>'1998'!$E32/1000</f>
        <v>0.013492080000000002</v>
      </c>
      <c r="M32" s="32">
        <f>'1999'!$E32/1000</f>
        <v>0.01302483</v>
      </c>
      <c r="N32" s="32">
        <f>'2000'!$E32/1000</f>
        <v>0.01317582</v>
      </c>
      <c r="O32" s="32">
        <f>'2001'!$E32/1000</f>
        <v>0.01250718</v>
      </c>
      <c r="P32" s="32">
        <f>'2002'!$E32/1000</f>
        <v>0.012275550000000001</v>
      </c>
      <c r="Q32" s="32">
        <f>'2003'!$E32/1000</f>
        <v>0.011609430000000002</v>
      </c>
      <c r="R32" s="32">
        <f>'2004'!$E32/1000</f>
        <v>0.0119558287905</v>
      </c>
      <c r="S32" s="32">
        <f>'2005'!$E32/1000</f>
        <v>0.0121111852365</v>
      </c>
      <c r="T32" s="59"/>
    </row>
    <row r="33" spans="1:20" ht="11.25">
      <c r="A33" s="12"/>
      <c r="B33" s="13" t="s">
        <v>29</v>
      </c>
      <c r="C33" s="4" t="s">
        <v>30</v>
      </c>
      <c r="D33" s="31">
        <f>'1990'!$E33/1000</f>
        <v>0.05321028567272733</v>
      </c>
      <c r="E33" s="32">
        <f>'1991'!$E33/1000</f>
        <v>0.05359928661818178</v>
      </c>
      <c r="F33" s="32">
        <f>'1992'!$E33/1000</f>
        <v>0.047432314363636444</v>
      </c>
      <c r="G33" s="32">
        <f>'1993'!$E33/1000</f>
        <v>0.047273316109090885</v>
      </c>
      <c r="H33" s="32">
        <f>'1994'!$E33/1000</f>
        <v>0.04176799505454555</v>
      </c>
      <c r="I33" s="32">
        <f>'1995'!$E33/1000</f>
        <v>0.0357888468</v>
      </c>
      <c r="J33" s="32">
        <f>'1996'!$E33/1000</f>
        <v>0.031278575999999995</v>
      </c>
      <c r="K33" s="32">
        <f>'1997'!$E33/1000</f>
        <v>0.025040047200000002</v>
      </c>
      <c r="L33" s="32">
        <f>'1998'!$E33/1000</f>
        <v>0.021693856799999998</v>
      </c>
      <c r="M33" s="32">
        <f>'1999'!$E33/1000</f>
        <v>0.016132704</v>
      </c>
      <c r="N33" s="32">
        <f>'2000'!$E33/1000</f>
        <v>0.016173771599999998</v>
      </c>
      <c r="O33" s="32">
        <f>'2001'!$E33/1000</f>
        <v>0.0158883396</v>
      </c>
      <c r="P33" s="32">
        <f>'2002'!$E33/1000</f>
        <v>0.0141783516</v>
      </c>
      <c r="Q33" s="32">
        <f>'2003'!$E33/1000</f>
        <v>0.014065128000000001</v>
      </c>
      <c r="R33" s="32">
        <f>'2004'!$E33/1000</f>
        <v>0.014037626400000001</v>
      </c>
      <c r="S33" s="32">
        <f>'2005'!$E33/1000</f>
        <v>0.014015148</v>
      </c>
      <c r="T33" s="59"/>
    </row>
    <row r="34" spans="1:20" ht="11.25">
      <c r="A34" s="12"/>
      <c r="B34" s="13" t="s">
        <v>31</v>
      </c>
      <c r="C34" s="4" t="s">
        <v>32</v>
      </c>
      <c r="D34" s="31">
        <f>'1990'!$E34/1000</f>
        <v>6.8916252877573925</v>
      </c>
      <c r="E34" s="32">
        <f>'1991'!$E34/1000</f>
        <v>6.491193762611502</v>
      </c>
      <c r="F34" s="32">
        <f>'1992'!$E34/1000</f>
        <v>6.571873661595522</v>
      </c>
      <c r="G34" s="32">
        <f>'1993'!$E34/1000</f>
        <v>6.65570559861627</v>
      </c>
      <c r="H34" s="32">
        <f>'1994'!$E34/1000</f>
        <v>6.6606029888235385</v>
      </c>
      <c r="I34" s="32">
        <f>'1995'!$E34/1000</f>
        <v>6.5228791926131615</v>
      </c>
      <c r="J34" s="32">
        <f>'1996'!$E34/1000</f>
        <v>5.365356395871465</v>
      </c>
      <c r="K34" s="32">
        <f>'1997'!$E34/1000</f>
        <v>4.85707619061968</v>
      </c>
      <c r="L34" s="32">
        <f>'1998'!$E34/1000</f>
        <v>4.77145807694913</v>
      </c>
      <c r="M34" s="32">
        <f>'1999'!$E34/1000</f>
        <v>4.61716570128385</v>
      </c>
      <c r="N34" s="32">
        <f>'2000'!$E34/1000</f>
        <v>4.5215656932348836</v>
      </c>
      <c r="O34" s="32">
        <f>'2001'!$E34/1000</f>
        <v>3.6076879446359014</v>
      </c>
      <c r="P34" s="32">
        <f>'2002'!$E34/1000</f>
        <v>3.405629159837457</v>
      </c>
      <c r="Q34" s="32">
        <f>'2003'!$E34/1000</f>
        <v>2.975953241515317</v>
      </c>
      <c r="R34" s="32">
        <f>'2004'!$E34/1000</f>
        <v>2.520439735336614</v>
      </c>
      <c r="S34" s="32">
        <f>'2005'!$E34/1000</f>
        <v>1.954965118149895</v>
      </c>
      <c r="T34" s="59"/>
    </row>
    <row r="35" spans="1:20" ht="11.25">
      <c r="A35" s="18"/>
      <c r="B35" s="19" t="s">
        <v>13</v>
      </c>
      <c r="C35" s="25" t="s">
        <v>9</v>
      </c>
      <c r="D35" s="33">
        <f>'1990'!$E35/1000</f>
        <v>0</v>
      </c>
      <c r="E35" s="34">
        <f>'1991'!$E35/1000</f>
        <v>0</v>
      </c>
      <c r="F35" s="34">
        <f>'1992'!$E35/1000</f>
        <v>0</v>
      </c>
      <c r="G35" s="34">
        <f>'1993'!$E35/1000</f>
        <v>0</v>
      </c>
      <c r="H35" s="34">
        <f>'1994'!$E35/1000</f>
        <v>0</v>
      </c>
      <c r="I35" s="34">
        <f>'1995'!$E35/1000</f>
        <v>0</v>
      </c>
      <c r="J35" s="34">
        <f>'1996'!$E35/1000</f>
        <v>0</v>
      </c>
      <c r="K35" s="34">
        <f>'1997'!$E35/1000</f>
        <v>0</v>
      </c>
      <c r="L35" s="34">
        <f>'1998'!$E35/1000</f>
        <v>0</v>
      </c>
      <c r="M35" s="34">
        <f>'1999'!$E35/1000</f>
        <v>0</v>
      </c>
      <c r="N35" s="34">
        <f>'2000'!$E35/1000</f>
        <v>0</v>
      </c>
      <c r="O35" s="34">
        <f>'2001'!$E35/1000</f>
        <v>0</v>
      </c>
      <c r="P35" s="34">
        <f>'2002'!$E35/1000</f>
        <v>0</v>
      </c>
      <c r="Q35" s="34">
        <f>'2003'!$E35/1000</f>
        <v>0</v>
      </c>
      <c r="R35" s="34">
        <f>'2004'!$E35/1000</f>
        <v>0</v>
      </c>
      <c r="S35" s="34">
        <f>'2005'!$E35/1000</f>
        <v>0</v>
      </c>
      <c r="T35" s="60"/>
    </row>
    <row r="36" spans="1:20" ht="11.25">
      <c r="A36" s="12"/>
      <c r="B36" s="13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9"/>
    </row>
    <row r="37" spans="1:20" s="5" customFormat="1" ht="11.25">
      <c r="A37" s="20" t="s">
        <v>58</v>
      </c>
      <c r="B37" s="21"/>
      <c r="C37" s="22"/>
      <c r="D37" s="29">
        <f>'1990'!$E37/1000</f>
        <v>44.49229444306993</v>
      </c>
      <c r="E37" s="30">
        <f>'1991'!$E37/1000</f>
        <v>43.82277362546614</v>
      </c>
      <c r="F37" s="30">
        <f>'1992'!$E37/1000</f>
        <v>43.14551729832245</v>
      </c>
      <c r="G37" s="30">
        <f>'1993'!$E37/1000</f>
        <v>42.91664064865502</v>
      </c>
      <c r="H37" s="30">
        <f>'1994'!$E37/1000</f>
        <v>42.99589307456161</v>
      </c>
      <c r="I37" s="30">
        <f>'1995'!$E37/1000</f>
        <v>43.15071340062341</v>
      </c>
      <c r="J37" s="30">
        <f>'1996'!$E37/1000</f>
        <v>43.18011693236239</v>
      </c>
      <c r="K37" s="30">
        <f>'1997'!$E37/1000</f>
        <v>42.74855282430853</v>
      </c>
      <c r="L37" s="30">
        <f>'1998'!$E37/1000</f>
        <v>42.56525387050508</v>
      </c>
      <c r="M37" s="30">
        <f>'1999'!$E37/1000</f>
        <v>41.90002211806005</v>
      </c>
      <c r="N37" s="30">
        <f>'2000'!$E37/1000</f>
        <v>42.33436379855788</v>
      </c>
      <c r="O37" s="30">
        <f>'2001'!$E37/1000</f>
        <v>42.520673423342764</v>
      </c>
      <c r="P37" s="30">
        <f>'2002'!$E37/1000</f>
        <v>42.05724021099357</v>
      </c>
      <c r="Q37" s="30">
        <f>'2003'!$E37/1000</f>
        <v>41.20560232849261</v>
      </c>
      <c r="R37" s="30">
        <f>'2004'!$E37/1000</f>
        <v>40.78676243154449</v>
      </c>
      <c r="S37" s="30">
        <f>'2005'!$E37/1000</f>
        <v>40.73123626539993</v>
      </c>
      <c r="T37" s="57">
        <f>S37/D37-1</f>
        <v>-0.08453279887559995</v>
      </c>
    </row>
    <row r="38" spans="1:20" ht="11.25">
      <c r="A38" s="12"/>
      <c r="B38" s="13" t="s">
        <v>59</v>
      </c>
      <c r="C38" s="2" t="s">
        <v>33</v>
      </c>
      <c r="D38" s="31">
        <f>'1990'!$E38/1000</f>
        <v>0.039923836607524174</v>
      </c>
      <c r="E38" s="32">
        <f>'1991'!$E38/1000</f>
        <v>0.03949141532030814</v>
      </c>
      <c r="F38" s="32">
        <f>'1992'!$E38/1000</f>
        <v>0.038368233677124115</v>
      </c>
      <c r="G38" s="32">
        <f>'1993'!$E38/1000</f>
        <v>0.036994627167956644</v>
      </c>
      <c r="H38" s="32">
        <f>'1994'!$E38/1000</f>
        <v>0.03650696483662578</v>
      </c>
      <c r="I38" s="32">
        <f>'1995'!$E38/1000</f>
        <v>0.03493439998867959</v>
      </c>
      <c r="J38" s="32">
        <f>'1996'!$E38/1000</f>
        <v>0.03494135289861636</v>
      </c>
      <c r="K38" s="32">
        <f>'1997'!$E38/1000</f>
        <v>0.034776440939688</v>
      </c>
      <c r="L38" s="32">
        <f>'1998'!$E38/1000</f>
        <v>0.03423257881199877</v>
      </c>
      <c r="M38" s="32">
        <f>'1999'!$E38/1000</f>
        <v>0.03556583642755458</v>
      </c>
      <c r="N38" s="32">
        <f>'2000'!$E38/1000</f>
        <v>0.0371309101700103</v>
      </c>
      <c r="O38" s="32">
        <f>'2001'!$E38/1000</f>
        <v>0.0348715138321914</v>
      </c>
      <c r="P38" s="32">
        <f>'2002'!$E38/1000</f>
        <v>0.034712577928481037</v>
      </c>
      <c r="Q38" s="32">
        <f>'2003'!$E38/1000</f>
        <v>0.03406694953930758</v>
      </c>
      <c r="R38" s="32">
        <f>'2004'!$E38/1000</f>
        <v>0.03421764178559496</v>
      </c>
      <c r="S38" s="32">
        <f>'2005'!$E38/1000</f>
        <v>0.033711568433560705</v>
      </c>
      <c r="T38" s="59"/>
    </row>
    <row r="39" spans="1:20" ht="11.25">
      <c r="A39" s="12"/>
      <c r="B39" s="13" t="s">
        <v>34</v>
      </c>
      <c r="C39" s="2" t="s">
        <v>35</v>
      </c>
      <c r="D39" s="31">
        <f>'1990'!$E39/1000</f>
        <v>0</v>
      </c>
      <c r="E39" s="32">
        <f>'1991'!$E39/1000</f>
        <v>0</v>
      </c>
      <c r="F39" s="32">
        <f>'1992'!$E39/1000</f>
        <v>0</v>
      </c>
      <c r="G39" s="32">
        <f>'1993'!$E39/1000</f>
        <v>0</v>
      </c>
      <c r="H39" s="32">
        <f>'1994'!$E39/1000</f>
        <v>0</v>
      </c>
      <c r="I39" s="32">
        <f>'1995'!$E39/1000</f>
        <v>0</v>
      </c>
      <c r="J39" s="32">
        <f>'1996'!$E39/1000</f>
        <v>0</v>
      </c>
      <c r="K39" s="32">
        <f>'1997'!$E39/1000</f>
        <v>0</v>
      </c>
      <c r="L39" s="32">
        <f>'1998'!$E39/1000</f>
        <v>0</v>
      </c>
      <c r="M39" s="32">
        <f>'1999'!$E39/1000</f>
        <v>0</v>
      </c>
      <c r="N39" s="32">
        <f>'2000'!$E39/1000</f>
        <v>0</v>
      </c>
      <c r="O39" s="32">
        <f>'2001'!$E39/1000</f>
        <v>0</v>
      </c>
      <c r="P39" s="32">
        <f>'2002'!$E39/1000</f>
        <v>0</v>
      </c>
      <c r="Q39" s="32">
        <f>'2003'!$E39/1000</f>
        <v>0</v>
      </c>
      <c r="R39" s="32">
        <f>'2004'!$E39/1000</f>
        <v>0</v>
      </c>
      <c r="S39" s="32">
        <f>'2005'!$E39/1000</f>
        <v>0</v>
      </c>
      <c r="T39" s="59"/>
    </row>
    <row r="40" spans="1:20" ht="11.25">
      <c r="A40" s="12"/>
      <c r="B40" s="13" t="s">
        <v>36</v>
      </c>
      <c r="C40" s="2" t="s">
        <v>37</v>
      </c>
      <c r="D40" s="31">
        <f>'1990'!$E40/1000</f>
        <v>30.653399202326458</v>
      </c>
      <c r="E40" s="32">
        <f>'1991'!$E40/1000</f>
        <v>30.104302109904957</v>
      </c>
      <c r="F40" s="32">
        <f>'1992'!$E40/1000</f>
        <v>29.600932518878277</v>
      </c>
      <c r="G40" s="32">
        <f>'1993'!$E40/1000</f>
        <v>29.295793141232096</v>
      </c>
      <c r="H40" s="32">
        <f>'1994'!$E40/1000</f>
        <v>29.32226373081495</v>
      </c>
      <c r="I40" s="32">
        <f>'1995'!$E40/1000</f>
        <v>29.423658809941198</v>
      </c>
      <c r="J40" s="32">
        <f>'1996'!$E40/1000</f>
        <v>29.36073182497896</v>
      </c>
      <c r="K40" s="32">
        <f>'1997'!$E40/1000</f>
        <v>28.994154980459967</v>
      </c>
      <c r="L40" s="32">
        <f>'1998'!$E40/1000</f>
        <v>28.783400954716168</v>
      </c>
      <c r="M40" s="32">
        <f>'1999'!$E40/1000</f>
        <v>28.71032207253546</v>
      </c>
      <c r="N40" s="32">
        <f>'2000'!$E40/1000</f>
        <v>29.00104032715701</v>
      </c>
      <c r="O40" s="32">
        <f>'2001'!$E40/1000</f>
        <v>29.099386453455992</v>
      </c>
      <c r="P40" s="32">
        <f>'2002'!$E40/1000</f>
        <v>28.688412967800392</v>
      </c>
      <c r="Q40" s="32">
        <f>'2003'!$E40/1000</f>
        <v>28.04578050408666</v>
      </c>
      <c r="R40" s="32">
        <f>'2004'!$E40/1000</f>
        <v>27.63938781793392</v>
      </c>
      <c r="S40" s="32">
        <f>'2005'!$E40/1000</f>
        <v>27.63154712724609</v>
      </c>
      <c r="T40" s="59"/>
    </row>
    <row r="41" spans="1:20" ht="11.25">
      <c r="A41" s="12"/>
      <c r="B41" s="13" t="s">
        <v>38</v>
      </c>
      <c r="C41" s="2" t="s">
        <v>39</v>
      </c>
      <c r="D41" s="31">
        <f>'1990'!$E41/1000</f>
        <v>13.698641804135947</v>
      </c>
      <c r="E41" s="32">
        <f>'1991'!$E41/1000</f>
        <v>13.573581100240876</v>
      </c>
      <c r="F41" s="32">
        <f>'1992'!$E41/1000</f>
        <v>13.38838554576705</v>
      </c>
      <c r="G41" s="32">
        <f>'1993'!$E41/1000</f>
        <v>13.45636188025496</v>
      </c>
      <c r="H41" s="32">
        <f>'1994'!$E41/1000</f>
        <v>13.501924378910036</v>
      </c>
      <c r="I41" s="32">
        <f>'1995'!$E41/1000</f>
        <v>13.565028190693537</v>
      </c>
      <c r="J41" s="32">
        <f>'1996'!$E41/1000</f>
        <v>13.669283954484815</v>
      </c>
      <c r="K41" s="32">
        <f>'1997'!$E41/1000</f>
        <v>13.609354602908883</v>
      </c>
      <c r="L41" s="32">
        <f>'1998'!$E41/1000</f>
        <v>13.646484336976911</v>
      </c>
      <c r="M41" s="32">
        <f>'1999'!$E41/1000</f>
        <v>13.062129009097035</v>
      </c>
      <c r="N41" s="32">
        <f>'2000'!$E41/1000</f>
        <v>13.193775561230858</v>
      </c>
      <c r="O41" s="32">
        <f>'2001'!$E41/1000</f>
        <v>13.28794225605458</v>
      </c>
      <c r="P41" s="32">
        <f>'2002'!$E41/1000</f>
        <v>13.238610865264702</v>
      </c>
      <c r="Q41" s="32">
        <f>'2003'!$E41/1000</f>
        <v>13.03267027486664</v>
      </c>
      <c r="R41" s="32">
        <f>'2004'!$E41/1000</f>
        <v>13.00937497182498</v>
      </c>
      <c r="S41" s="32">
        <f>'2005'!$E41/1000</f>
        <v>12.971897569720278</v>
      </c>
      <c r="T41" s="59"/>
    </row>
    <row r="42" spans="1:20" ht="11.25">
      <c r="A42" s="18"/>
      <c r="B42" s="19" t="s">
        <v>60</v>
      </c>
      <c r="C42" s="23" t="s">
        <v>40</v>
      </c>
      <c r="D42" s="33">
        <f>'1990'!$E42/1000</f>
        <v>0.1003296</v>
      </c>
      <c r="E42" s="34">
        <f>'1991'!$E42/1000</f>
        <v>0.105399</v>
      </c>
      <c r="F42" s="34">
        <f>'1992'!$E42/1000</f>
        <v>0.11783099999999999</v>
      </c>
      <c r="G42" s="34">
        <f>'1993'!$E42/1000</f>
        <v>0.127491</v>
      </c>
      <c r="H42" s="34">
        <f>'1994'!$E42/1000</f>
        <v>0.135198</v>
      </c>
      <c r="I42" s="34">
        <f>'1995'!$E42/1000</f>
        <v>0.12709199999999998</v>
      </c>
      <c r="J42" s="34">
        <f>'1996'!$E42/1000</f>
        <v>0.11515979999999999</v>
      </c>
      <c r="K42" s="34">
        <f>'1997'!$E42/1000</f>
        <v>0.1102668</v>
      </c>
      <c r="L42" s="34">
        <f>'1998'!$E42/1000</f>
        <v>0.10113599999999999</v>
      </c>
      <c r="M42" s="34">
        <f>'1999'!$E42/1000</f>
        <v>0.0920052</v>
      </c>
      <c r="N42" s="34">
        <f>'2000'!$E42/1000</f>
        <v>0.10241700000000001</v>
      </c>
      <c r="O42" s="34">
        <f>'2001'!$E42/1000</f>
        <v>0.0984732</v>
      </c>
      <c r="P42" s="34">
        <f>'2002'!$E42/1000</f>
        <v>0.0955038</v>
      </c>
      <c r="Q42" s="34">
        <f>'2003'!$E42/1000</f>
        <v>0.09308459999999999</v>
      </c>
      <c r="R42" s="34">
        <f>'2004'!$E42/1000</f>
        <v>0.10378200000000001</v>
      </c>
      <c r="S42" s="34">
        <f>'2005'!$E42/1000</f>
        <v>0.09408</v>
      </c>
      <c r="T42" s="60"/>
    </row>
    <row r="43" spans="1:20" ht="11.25">
      <c r="A43" s="12"/>
      <c r="B43" s="13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59"/>
    </row>
    <row r="44" spans="1:20" s="5" customFormat="1" ht="11.25">
      <c r="A44" s="20" t="s">
        <v>62</v>
      </c>
      <c r="B44" s="21"/>
      <c r="C44" s="22"/>
      <c r="D44" s="29">
        <f>'1990'!$E44/1000</f>
        <v>12.07461590581428</v>
      </c>
      <c r="E44" s="30">
        <f>'1991'!$E44/1000</f>
        <v>12.732886000347733</v>
      </c>
      <c r="F44" s="30">
        <f>'1992'!$E44/1000</f>
        <v>13.380758292268569</v>
      </c>
      <c r="G44" s="30">
        <f>'1993'!$E44/1000</f>
        <v>13.973296765173897</v>
      </c>
      <c r="H44" s="30">
        <f>'1994'!$E44/1000</f>
        <v>14.416962952309298</v>
      </c>
      <c r="I44" s="30">
        <f>'1995'!$E44/1000</f>
        <v>14.8571951361866</v>
      </c>
      <c r="J44" s="30">
        <f>'1996'!$E44/1000</f>
        <v>15.292337286274405</v>
      </c>
      <c r="K44" s="30">
        <f>'1997'!$E44/1000</f>
        <v>13.477452291829323</v>
      </c>
      <c r="L44" s="30">
        <f>'1998'!$E44/1000</f>
        <v>13.552097655823466</v>
      </c>
      <c r="M44" s="30">
        <f>'1999'!$E44/1000</f>
        <v>13.368223308109348</v>
      </c>
      <c r="N44" s="30">
        <f>'2000'!$E44/1000</f>
        <v>12.977924819838051</v>
      </c>
      <c r="O44" s="30">
        <f>'2001'!$E44/1000</f>
        <v>12.284568237593087</v>
      </c>
      <c r="P44" s="30">
        <f>'2002'!$E44/1000</f>
        <v>11.694031607806993</v>
      </c>
      <c r="Q44" s="30">
        <f>'2003'!$E44/1000</f>
        <v>11.38131941626146</v>
      </c>
      <c r="R44" s="30">
        <f>'2004'!$E44/1000</f>
        <v>11.159680620685988</v>
      </c>
      <c r="S44" s="30">
        <f>'2005'!$E44/1000</f>
        <v>10.823077176910498</v>
      </c>
      <c r="T44" s="57">
        <f>S44/D44-1</f>
        <v>-0.1036503967220298</v>
      </c>
    </row>
    <row r="45" spans="1:20" ht="11.25">
      <c r="A45" s="12"/>
      <c r="B45" s="13" t="s">
        <v>41</v>
      </c>
      <c r="C45" s="2" t="s">
        <v>42</v>
      </c>
      <c r="D45" s="31">
        <f>'1990'!$E45/1000</f>
        <v>11.113188711081555</v>
      </c>
      <c r="E45" s="32">
        <f>'1991'!$E45/1000</f>
        <v>11.721657389302603</v>
      </c>
      <c r="F45" s="32">
        <f>'1992'!$E45/1000</f>
        <v>12.33481977044688</v>
      </c>
      <c r="G45" s="32">
        <f>'1993'!$E45/1000</f>
        <v>12.892680473101926</v>
      </c>
      <c r="H45" s="32">
        <f>'1994'!$E45/1000</f>
        <v>13.284964697423264</v>
      </c>
      <c r="I45" s="32">
        <f>'1995'!$E45/1000</f>
        <v>13.649107310548835</v>
      </c>
      <c r="J45" s="32">
        <f>'1996'!$E45/1000</f>
        <v>14.01707933448604</v>
      </c>
      <c r="K45" s="32">
        <f>'1997'!$E45/1000</f>
        <v>12.146317703270038</v>
      </c>
      <c r="L45" s="32">
        <f>'1998'!$E45/1000</f>
        <v>12.157846996073372</v>
      </c>
      <c r="M45" s="32">
        <f>'1999'!$E45/1000</f>
        <v>11.91485779205022</v>
      </c>
      <c r="N45" s="32">
        <f>'2000'!$E45/1000</f>
        <v>11.521209271497975</v>
      </c>
      <c r="O45" s="32">
        <f>'2001'!$E45/1000</f>
        <v>10.949493640685837</v>
      </c>
      <c r="P45" s="32">
        <f>'2002'!$E45/1000</f>
        <v>10.312097308110108</v>
      </c>
      <c r="Q45" s="32">
        <f>'2003'!$E45/1000</f>
        <v>10.008033229349547</v>
      </c>
      <c r="R45" s="32">
        <f>'2004'!$E45/1000</f>
        <v>9.716547960697346</v>
      </c>
      <c r="S45" s="32">
        <f>'2005'!$E45/1000</f>
        <v>9.36424045607167</v>
      </c>
      <c r="T45" s="59"/>
    </row>
    <row r="46" spans="1:20" ht="11.25">
      <c r="A46" s="12"/>
      <c r="B46" s="13" t="s">
        <v>115</v>
      </c>
      <c r="C46" s="2" t="s">
        <v>43</v>
      </c>
      <c r="D46" s="31">
        <f>'1990'!$E46/1000</f>
        <v>0.16299991525615645</v>
      </c>
      <c r="E46" s="32">
        <f>'1991'!$E46/1000</f>
        <v>0.1678407137585037</v>
      </c>
      <c r="F46" s="32">
        <f>'1992'!$E46/1000</f>
        <v>0.1569122716403403</v>
      </c>
      <c r="G46" s="32">
        <f>'1993'!$E46/1000</f>
        <v>0.14590631935360993</v>
      </c>
      <c r="H46" s="32">
        <f>'1994'!$E46/1000</f>
        <v>0.14900290456669443</v>
      </c>
      <c r="I46" s="32">
        <f>'1995'!$E46/1000</f>
        <v>0.1756077377334506</v>
      </c>
      <c r="J46" s="32">
        <f>'1996'!$E46/1000</f>
        <v>0.19389626137926516</v>
      </c>
      <c r="K46" s="32">
        <f>'1997'!$E46/1000</f>
        <v>0.20463698868613325</v>
      </c>
      <c r="L46" s="32">
        <f>'1998'!$E46/1000</f>
        <v>0.216455067033891</v>
      </c>
      <c r="M46" s="32">
        <f>'1999'!$E46/1000</f>
        <v>0.2105123243390307</v>
      </c>
      <c r="N46" s="32">
        <f>'2000'!$E46/1000</f>
        <v>0.1990373200792353</v>
      </c>
      <c r="O46" s="32">
        <f>'2001'!$E46/1000</f>
        <v>0.1805249439957644</v>
      </c>
      <c r="P46" s="32">
        <f>'2002'!$E46/1000</f>
        <v>0.2027950321328944</v>
      </c>
      <c r="Q46" s="32">
        <f>'2003'!$E46/1000</f>
        <v>0.17203904758887523</v>
      </c>
      <c r="R46" s="32">
        <f>'2004'!$E46/1000</f>
        <v>0.20947759929344892</v>
      </c>
      <c r="S46" s="32">
        <f>'2005'!$E46/1000</f>
        <v>0.198124357593607</v>
      </c>
      <c r="T46" s="59"/>
    </row>
    <row r="47" spans="1:20" ht="11.25">
      <c r="A47" s="12"/>
      <c r="B47" s="13" t="s">
        <v>44</v>
      </c>
      <c r="C47" s="2" t="s">
        <v>45</v>
      </c>
      <c r="D47" s="31">
        <f>'1990'!$E47/1000</f>
        <v>0.7675879248122757</v>
      </c>
      <c r="E47" s="32">
        <f>'1991'!$E47/1000</f>
        <v>0.8122555817168604</v>
      </c>
      <c r="F47" s="32">
        <f>'1992'!$E47/1000</f>
        <v>0.8573564438479719</v>
      </c>
      <c r="G47" s="32">
        <f>'1993'!$E47/1000</f>
        <v>0.9022576689698586</v>
      </c>
      <c r="H47" s="32">
        <f>'1994'!$E47/1000</f>
        <v>0.9468955114537129</v>
      </c>
      <c r="I47" s="32">
        <f>'1995'!$E47/1000</f>
        <v>0.9918477841558104</v>
      </c>
      <c r="J47" s="32">
        <f>'1996'!$E47/1000</f>
        <v>1.0366593866605975</v>
      </c>
      <c r="K47" s="32">
        <f>'1997'!$E47/1000</f>
        <v>1.08192529612465</v>
      </c>
      <c r="L47" s="32">
        <f>'1998'!$E47/1000</f>
        <v>1.1274912889677025</v>
      </c>
      <c r="M47" s="32">
        <f>'1999'!$E47/1000</f>
        <v>1.1753208879715946</v>
      </c>
      <c r="N47" s="32">
        <f>'2000'!$E47/1000</f>
        <v>1.1831859245123402</v>
      </c>
      <c r="O47" s="32">
        <f>'2001'!$E47/1000</f>
        <v>1.0767973491629823</v>
      </c>
      <c r="P47" s="32">
        <f>'2002'!$E47/1000</f>
        <v>1.09812696381549</v>
      </c>
      <c r="Q47" s="32">
        <f>'2003'!$E47/1000</f>
        <v>1.1194948355745358</v>
      </c>
      <c r="R47" s="32">
        <f>'2004'!$E47/1000</f>
        <v>1.1408427569466921</v>
      </c>
      <c r="S47" s="32">
        <f>'2005'!$E47/1000</f>
        <v>1.1621002794967166</v>
      </c>
      <c r="T47" s="59"/>
    </row>
    <row r="48" spans="1:20" ht="11.25">
      <c r="A48" s="18"/>
      <c r="B48" s="19" t="s">
        <v>46</v>
      </c>
      <c r="C48" s="23" t="s">
        <v>47</v>
      </c>
      <c r="D48" s="33">
        <f>'1990'!$E48/1000</f>
        <v>0.030839354664293283</v>
      </c>
      <c r="E48" s="34">
        <f>'1991'!$E48/1000</f>
        <v>0.031132315569766107</v>
      </c>
      <c r="F48" s="34">
        <f>'1992'!$E48/1000</f>
        <v>0.031669806333378354</v>
      </c>
      <c r="G48" s="34">
        <f>'1993'!$E48/1000</f>
        <v>0.03245230374850296</v>
      </c>
      <c r="H48" s="34">
        <f>'1994'!$E48/1000</f>
        <v>0.03609983886562641</v>
      </c>
      <c r="I48" s="34">
        <f>'1995'!$E48/1000</f>
        <v>0.04063230374850297</v>
      </c>
      <c r="J48" s="34">
        <f>'1996'!$E48/1000</f>
        <v>0.04470230374850288</v>
      </c>
      <c r="K48" s="34">
        <f>'1997'!$E48/1000</f>
        <v>0.04457230374850302</v>
      </c>
      <c r="L48" s="34">
        <f>'1998'!$E48/1000</f>
        <v>0.050304303748503</v>
      </c>
      <c r="M48" s="34">
        <f>'1999'!$E48/1000</f>
        <v>0.06753230374850296</v>
      </c>
      <c r="N48" s="34">
        <f>'2000'!$E48/1000</f>
        <v>0.07449230374850292</v>
      </c>
      <c r="O48" s="34">
        <f>'2001'!$E48/1000</f>
        <v>0.07775230374850302</v>
      </c>
      <c r="P48" s="34">
        <f>'2002'!$E48/1000</f>
        <v>0.08101230374850292</v>
      </c>
      <c r="Q48" s="34">
        <f>'2003'!$E48/1000</f>
        <v>0.08175230374850301</v>
      </c>
      <c r="R48" s="34">
        <f>'2004'!$E48/1000</f>
        <v>0.09281230374850287</v>
      </c>
      <c r="S48" s="34">
        <f>'2005'!$E48/1000</f>
        <v>0.09861208374850287</v>
      </c>
      <c r="T48" s="60"/>
    </row>
    <row r="49" spans="1:20" ht="11.25">
      <c r="A49" s="12"/>
      <c r="B49" s="13"/>
      <c r="C49" s="2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59"/>
    </row>
    <row r="50" spans="1:20" s="9" customFormat="1" ht="12">
      <c r="A50" s="14" t="s">
        <v>124</v>
      </c>
      <c r="B50" s="15"/>
      <c r="D50" s="65">
        <f>'1990'!$E50/1000</f>
        <v>68.34650029599308</v>
      </c>
      <c r="E50" s="35">
        <f>'1991'!$E50/1000</f>
        <v>68.8133470258351</v>
      </c>
      <c r="F50" s="35">
        <f>'1992'!$E50/1000</f>
        <v>68.58962686077979</v>
      </c>
      <c r="G50" s="35">
        <f>'1993'!$E50/1000</f>
        <v>68.92144885969415</v>
      </c>
      <c r="H50" s="35">
        <f>'1994'!$E50/1000</f>
        <v>68.82599629230361</v>
      </c>
      <c r="I50" s="35">
        <f>'1995'!$E50/1000</f>
        <v>69.32580958277862</v>
      </c>
      <c r="J50" s="35">
        <f>'1996'!$E50/1000</f>
        <v>68.83785609738939</v>
      </c>
      <c r="K50" s="35">
        <f>'1997'!$E50/1000</f>
        <v>65.541586389631</v>
      </c>
      <c r="L50" s="35">
        <f>'1998'!$E50/1000</f>
        <v>65.37541130345798</v>
      </c>
      <c r="M50" s="35">
        <f>'1999'!$E50/1000</f>
        <v>64.10037171762811</v>
      </c>
      <c r="N50" s="35">
        <f>'2000'!$E50/1000</f>
        <v>63.72262967479815</v>
      </c>
      <c r="O50" s="35">
        <f>'2001'!$E50/1000</f>
        <v>62.22128216464146</v>
      </c>
      <c r="P50" s="35">
        <f>'2002'!$E50/1000</f>
        <v>60.47135792655129</v>
      </c>
      <c r="Q50" s="35">
        <f>'2003'!$E50/1000</f>
        <v>58.77518618557844</v>
      </c>
      <c r="R50" s="35">
        <f>'2004'!$E50/1000</f>
        <v>57.48882875535727</v>
      </c>
      <c r="S50" s="35">
        <f>'2005'!$E50/1000</f>
        <v>56.30472967373575</v>
      </c>
      <c r="T50" s="58">
        <f>S50/D50-1</f>
        <v>-0.17618708449016662</v>
      </c>
    </row>
    <row r="51" spans="1:20" ht="11.25">
      <c r="A51" s="12"/>
      <c r="B51" s="13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59"/>
    </row>
    <row r="52" spans="1:20" s="5" customFormat="1" ht="11.25">
      <c r="A52" s="66" t="s">
        <v>102</v>
      </c>
      <c r="B52" s="67"/>
      <c r="C52" s="73">
        <v>5</v>
      </c>
      <c r="D52" s="68">
        <f>'1990'!$E52/1000</f>
        <v>0.7667252597346826</v>
      </c>
      <c r="E52" s="69">
        <f>'1991'!$E52/1000</f>
        <v>0.7139023987702593</v>
      </c>
      <c r="F52" s="69">
        <f>'1992'!$E52/1000</f>
        <v>0.6903086835603253</v>
      </c>
      <c r="G52" s="69">
        <f>'1993'!$E52/1000</f>
        <v>0.634473169805055</v>
      </c>
      <c r="H52" s="69">
        <f>'1994'!$E52/1000</f>
        <v>0.617768491094706</v>
      </c>
      <c r="I52" s="69">
        <f>'1995'!$E52/1000</f>
        <v>0.6527437750099224</v>
      </c>
      <c r="J52" s="69">
        <f>'1996'!$E52/1000</f>
        <v>0.6290742308834256</v>
      </c>
      <c r="K52" s="69">
        <f>'1997'!$E52/1000</f>
        <v>0.6355667186348614</v>
      </c>
      <c r="L52" s="69">
        <f>'1998'!$E52/1000</f>
        <v>0.6511912369136118</v>
      </c>
      <c r="M52" s="69">
        <f>'1999'!$E52/1000</f>
        <v>0.6315794908032645</v>
      </c>
      <c r="N52" s="69">
        <f>'2000'!$E52/1000</f>
        <v>0.7630345757415529</v>
      </c>
      <c r="O52" s="69">
        <f>'2001'!$E52/1000</f>
        <v>0.68223884764627</v>
      </c>
      <c r="P52" s="69">
        <f>'2002'!$E52/1000</f>
        <v>0.6685187762094661</v>
      </c>
      <c r="Q52" s="69">
        <f>'2003'!$E52/1000</f>
        <v>0.6584042959449564</v>
      </c>
      <c r="R52" s="69">
        <f>'2004'!$E52/1000</f>
        <v>0.5664244285840538</v>
      </c>
      <c r="S52" s="69">
        <f>'2005'!$E52/1000</f>
        <v>0.5785569755044316</v>
      </c>
      <c r="T52" s="70">
        <f>S52/D52-1</f>
        <v>-0.24541813621135256</v>
      </c>
    </row>
    <row r="53" spans="1:20" ht="11.25">
      <c r="A53" s="12"/>
      <c r="B53" s="13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59"/>
    </row>
    <row r="54" spans="1:20" s="9" customFormat="1" ht="12">
      <c r="A54" s="16" t="s">
        <v>125</v>
      </c>
      <c r="B54" s="17"/>
      <c r="C54" s="26"/>
      <c r="D54" s="63">
        <f>'1990'!$E54/1000</f>
        <v>69.11322555572777</v>
      </c>
      <c r="E54" s="64">
        <f>'1991'!$E54/1000</f>
        <v>69.52724942460536</v>
      </c>
      <c r="F54" s="64">
        <f>'1992'!$E54/1000</f>
        <v>69.27993554434012</v>
      </c>
      <c r="G54" s="64">
        <f>'1993'!$E54/1000</f>
        <v>69.55592202949921</v>
      </c>
      <c r="H54" s="64">
        <f>'1994'!$E54/1000</f>
        <v>69.44376478339831</v>
      </c>
      <c r="I54" s="64">
        <f>'1995'!$E54/1000</f>
        <v>69.97855335778854</v>
      </c>
      <c r="J54" s="64">
        <f>'1996'!$E54/1000</f>
        <v>69.46693032827282</v>
      </c>
      <c r="K54" s="64">
        <f>'1997'!$E54/1000</f>
        <v>66.17715310826584</v>
      </c>
      <c r="L54" s="64">
        <f>'1998'!$E54/1000</f>
        <v>66.02660254037158</v>
      </c>
      <c r="M54" s="64">
        <f>'1999'!$E54/1000</f>
        <v>64.73195120843137</v>
      </c>
      <c r="N54" s="64">
        <f>'2000'!$E54/1000</f>
        <v>64.4856642505397</v>
      </c>
      <c r="O54" s="64">
        <f>'2001'!$E54/1000</f>
        <v>62.90352101228773</v>
      </c>
      <c r="P54" s="64">
        <f>'2002'!$E54/1000</f>
        <v>61.13987670276075</v>
      </c>
      <c r="Q54" s="64">
        <f>'2003'!$E54/1000</f>
        <v>59.4335904815234</v>
      </c>
      <c r="R54" s="64">
        <f>'2004'!$E54/1000</f>
        <v>58.05525318394132</v>
      </c>
      <c r="S54" s="64">
        <f>'2005'!$E54/1000</f>
        <v>56.88328664924018</v>
      </c>
      <c r="T54" s="61">
        <f>S54/D54-1</f>
        <v>-0.17695511688462973</v>
      </c>
    </row>
    <row r="55" spans="1:19" ht="11.25">
      <c r="A55" s="27" t="s">
        <v>108</v>
      </c>
      <c r="D55" s="8"/>
      <c r="E55" s="8"/>
      <c r="F55" s="50" t="s">
        <v>89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1.25">
      <c r="A56" s="27" t="s">
        <v>109</v>
      </c>
      <c r="D56" s="8"/>
      <c r="E56" s="8"/>
      <c r="F56" s="50" t="s">
        <v>88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1.25">
      <c r="A57" s="27" t="s">
        <v>61</v>
      </c>
      <c r="D57" s="8"/>
      <c r="E57" s="8"/>
      <c r="F57" s="8" t="s">
        <v>103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1" t="s">
        <v>63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4:19" ht="11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4:19" ht="11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4:19" ht="11.2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4:19" ht="11.2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4:19" ht="11.2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4:19" ht="11.2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4:19" ht="11.2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4:19" ht="11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4:19" ht="11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4:19" ht="11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4:19" ht="11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4:19" ht="11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4:19" ht="11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4:19" ht="11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4:19" ht="11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4:19" ht="11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4:19" ht="11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4:19" ht="11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4:19" ht="11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4:19" ht="11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4:19" ht="11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4:19" ht="11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</sheetData>
  <mergeCells count="5">
    <mergeCell ref="A1:U1"/>
    <mergeCell ref="D4:O4"/>
    <mergeCell ref="T4:T5"/>
    <mergeCell ref="A4:B4"/>
    <mergeCell ref="C4:C5"/>
  </mergeCells>
  <printOptions/>
  <pageMargins left="0.7874015748031497" right="0.7874015748031497" top="0.3937007874015748" bottom="0.3937007874015748" header="0.5118110236220472" footer="0.31496062992125984"/>
  <pageSetup horizontalDpi="600" verticalDpi="600" orientation="landscape" paperSize="9" scale="80" r:id="rId1"/>
  <headerFooter alignWithMargins="0">
    <oddFooter>&amp;L&amp;9CITEPA/ 12/01/2006&amp;C&amp;9&amp;P/&amp;N&amp;R&amp;9&amp;F/&amp;A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U80"/>
  <sheetViews>
    <sheetView workbookViewId="0" topLeftCell="A1">
      <selection activeCell="A3" sqref="A3:IV3"/>
    </sheetView>
  </sheetViews>
  <sheetFormatPr defaultColWidth="11.421875" defaultRowHeight="12.75"/>
  <cols>
    <col min="1" max="1" width="11.421875" style="1" customWidth="1"/>
    <col min="2" max="2" width="31.28125" style="1" bestFit="1" customWidth="1"/>
    <col min="3" max="3" width="5.8515625" style="1" bestFit="1" customWidth="1"/>
    <col min="4" max="4" width="7.28125" style="6" customWidth="1"/>
    <col min="5" max="19" width="6.7109375" style="6" customWidth="1"/>
    <col min="20" max="20" width="7.8515625" style="7" customWidth="1"/>
    <col min="21" max="21" width="14.7109375" style="1" bestFit="1" customWidth="1"/>
    <col min="22" max="22" width="12.28125" style="1" bestFit="1" customWidth="1"/>
    <col min="23" max="16384" width="11.421875" style="1" customWidth="1"/>
  </cols>
  <sheetData>
    <row r="1" spans="1:21" ht="14.25">
      <c r="A1" s="85" t="s">
        <v>122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0" ht="11.25">
      <c r="A3" s="5" t="s">
        <v>107</v>
      </c>
      <c r="T3" s="28" t="s">
        <v>130</v>
      </c>
    </row>
    <row r="4" spans="1:20" ht="11.25">
      <c r="A4" s="90" t="s">
        <v>49</v>
      </c>
      <c r="B4" s="91"/>
      <c r="C4" s="92" t="s">
        <v>50</v>
      </c>
      <c r="D4" s="86" t="s">
        <v>117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56"/>
      <c r="Q4" s="56"/>
      <c r="R4" s="56"/>
      <c r="S4" s="56"/>
      <c r="T4" s="88" t="s">
        <v>106</v>
      </c>
    </row>
    <row r="5" spans="1:20" ht="11.25">
      <c r="A5" s="18"/>
      <c r="B5" s="19"/>
      <c r="C5" s="93"/>
      <c r="D5" s="44" t="s">
        <v>75</v>
      </c>
      <c r="E5" s="45" t="s">
        <v>76</v>
      </c>
      <c r="F5" s="45" t="s">
        <v>77</v>
      </c>
      <c r="G5" s="45" t="s">
        <v>78</v>
      </c>
      <c r="H5" s="45" t="s">
        <v>79</v>
      </c>
      <c r="I5" s="45" t="s">
        <v>80</v>
      </c>
      <c r="J5" s="45" t="s">
        <v>81</v>
      </c>
      <c r="K5" s="45" t="s">
        <v>82</v>
      </c>
      <c r="L5" s="45" t="s">
        <v>83</v>
      </c>
      <c r="M5" s="45" t="s">
        <v>84</v>
      </c>
      <c r="N5" s="45" t="s">
        <v>85</v>
      </c>
      <c r="O5" s="45" t="s">
        <v>86</v>
      </c>
      <c r="P5" s="45" t="s">
        <v>90</v>
      </c>
      <c r="Q5" s="45" t="s">
        <v>94</v>
      </c>
      <c r="R5" s="45" t="s">
        <v>104</v>
      </c>
      <c r="S5" s="45" t="s">
        <v>105</v>
      </c>
      <c r="T5" s="89"/>
    </row>
    <row r="6" spans="1:20" s="5" customFormat="1" ht="11.25">
      <c r="A6" s="20" t="s">
        <v>0</v>
      </c>
      <c r="B6" s="21"/>
      <c r="C6" s="22"/>
      <c r="D6" s="29">
        <f>'1990'!$F6/1000</f>
        <v>1.6514314144197264</v>
      </c>
      <c r="E6" s="30">
        <f>'1991'!$F6/1000</f>
        <v>1.7705990768619682</v>
      </c>
      <c r="F6" s="30">
        <f>'1992'!$F6/1000</f>
        <v>1.9119766167619292</v>
      </c>
      <c r="G6" s="30">
        <f>'1993'!$F6/1000</f>
        <v>2.059787751703</v>
      </c>
      <c r="H6" s="30">
        <f>'1994'!$F6/1000</f>
        <v>2.3192866564612347</v>
      </c>
      <c r="I6" s="30">
        <f>'1995'!$F6/1000</f>
        <v>2.5854577636504583</v>
      </c>
      <c r="J6" s="30">
        <f>'1996'!$F6/1000</f>
        <v>2.8500149615979837</v>
      </c>
      <c r="K6" s="30">
        <f>'1997'!$F6/1000</f>
        <v>3.0777392820477734</v>
      </c>
      <c r="L6" s="30">
        <f>'1998'!$F6/1000</f>
        <v>3.294395209592925</v>
      </c>
      <c r="M6" s="30">
        <f>'1999'!$F6/1000</f>
        <v>3.5467762768035587</v>
      </c>
      <c r="N6" s="30">
        <f>'2000'!$F6/1000</f>
        <v>3.695311420544972</v>
      </c>
      <c r="O6" s="30">
        <f>'2001'!$F6/1000</f>
        <v>3.9988986150755306</v>
      </c>
      <c r="P6" s="30">
        <f>'2002'!$F6/1000</f>
        <v>4.165983184325379</v>
      </c>
      <c r="Q6" s="30">
        <f>'2003'!$F6/1000</f>
        <v>4.318540487064124</v>
      </c>
      <c r="R6" s="30">
        <f>'2004'!$F6/1000</f>
        <v>4.408600095213328</v>
      </c>
      <c r="S6" s="30">
        <f>'2005'!$F6/1000</f>
        <v>4.431424592454289</v>
      </c>
      <c r="T6" s="57">
        <f>S6/D6-1</f>
        <v>1.6833839745087964</v>
      </c>
    </row>
    <row r="7" spans="1:20" ht="11.25">
      <c r="A7" s="12"/>
      <c r="B7" s="13" t="s">
        <v>54</v>
      </c>
      <c r="C7" s="2" t="s">
        <v>1</v>
      </c>
      <c r="D7" s="31">
        <f>'1990'!$F7/1000</f>
        <v>0.04627077539698816</v>
      </c>
      <c r="E7" s="32">
        <f>'1991'!$F7/1000</f>
        <v>0.04593596819287862</v>
      </c>
      <c r="F7" s="32">
        <f>'1992'!$F7/1000</f>
        <v>0.045534616096846746</v>
      </c>
      <c r="G7" s="32">
        <f>'1993'!$F7/1000</f>
        <v>0.04426023191063479</v>
      </c>
      <c r="H7" s="32">
        <f>'1994'!$F7/1000</f>
        <v>0.04634907101110094</v>
      </c>
      <c r="I7" s="32">
        <f>'1995'!$F7/1000</f>
        <v>0.05374266998594515</v>
      </c>
      <c r="J7" s="32">
        <f>'1996'!$F7/1000</f>
        <v>0.0579913929428982</v>
      </c>
      <c r="K7" s="32">
        <f>'1997'!$F7/1000</f>
        <v>0.05839691351103207</v>
      </c>
      <c r="L7" s="32">
        <f>'1998'!$F7/1000</f>
        <v>0.06131381046268934</v>
      </c>
      <c r="M7" s="32">
        <f>'1999'!$F7/1000</f>
        <v>0.0610307023372879</v>
      </c>
      <c r="N7" s="32">
        <f>'2000'!$F7/1000</f>
        <v>0.062143387544856175</v>
      </c>
      <c r="O7" s="32">
        <f>'2001'!$F7/1000</f>
        <v>0.05708178822425028</v>
      </c>
      <c r="P7" s="32">
        <f>'2002'!$F7/1000</f>
        <v>0.0553076071542278</v>
      </c>
      <c r="Q7" s="32">
        <f>'2003'!$F7/1000</f>
        <v>0.050595612202492556</v>
      </c>
      <c r="R7" s="32">
        <f>'2004'!$F7/1000</f>
        <v>0.050699512978978824</v>
      </c>
      <c r="S7" s="32">
        <f>'2005'!$F7/1000</f>
        <v>0.04936665906495486</v>
      </c>
      <c r="T7" s="59"/>
    </row>
    <row r="8" spans="1:20" ht="11.25">
      <c r="A8" s="12"/>
      <c r="B8" s="13" t="s">
        <v>2</v>
      </c>
      <c r="C8" s="2" t="s">
        <v>3</v>
      </c>
      <c r="D8" s="31">
        <f>'1990'!$F8/1000</f>
        <v>1.5837510804418267</v>
      </c>
      <c r="E8" s="32">
        <f>'1991'!$F8/1000</f>
        <v>1.7043089614910418</v>
      </c>
      <c r="F8" s="32">
        <f>'1992'!$F8/1000</f>
        <v>1.845889846025746</v>
      </c>
      <c r="G8" s="32">
        <f>'1993'!$F8/1000</f>
        <v>1.994718346305037</v>
      </c>
      <c r="H8" s="32">
        <f>'1994'!$F8/1000</f>
        <v>2.2495651912813703</v>
      </c>
      <c r="I8" s="32">
        <f>'1995'!$F8/1000</f>
        <v>2.508025285048561</v>
      </c>
      <c r="J8" s="32">
        <f>'1996'!$F8/1000</f>
        <v>2.767869384642428</v>
      </c>
      <c r="K8" s="32">
        <f>'1997'!$F8/1000</f>
        <v>2.9960579630860362</v>
      </c>
      <c r="L8" s="32">
        <f>'1998'!$F8/1000</f>
        <v>3.209885255553651</v>
      </c>
      <c r="M8" s="32">
        <f>'1999'!$F8/1000</f>
        <v>3.4600457573075967</v>
      </c>
      <c r="N8" s="32">
        <f>'2000'!$F8/1000</f>
        <v>3.6094611963523695</v>
      </c>
      <c r="O8" s="32">
        <f>'2001'!$F8/1000</f>
        <v>3.9170089527349803</v>
      </c>
      <c r="P8" s="32">
        <f>'2002'!$F8/1000</f>
        <v>4.081958567747422</v>
      </c>
      <c r="Q8" s="32">
        <f>'2003'!$F8/1000</f>
        <v>4.2373208541665335</v>
      </c>
      <c r="R8" s="32">
        <f>'2004'!$F8/1000</f>
        <v>4.324141887691023</v>
      </c>
      <c r="S8" s="32">
        <f>'2005'!$F8/1000</f>
        <v>4.3461913668348</v>
      </c>
      <c r="T8" s="59"/>
    </row>
    <row r="9" spans="1:20" ht="11.25">
      <c r="A9" s="12"/>
      <c r="B9" s="13" t="s">
        <v>4</v>
      </c>
      <c r="C9" s="2" t="s">
        <v>5</v>
      </c>
      <c r="D9" s="31">
        <f>'1990'!$F9/1000</f>
        <v>0.0066341457</v>
      </c>
      <c r="E9" s="32">
        <f>'1991'!$F9/1000</f>
        <v>0.00642620979</v>
      </c>
      <c r="F9" s="32">
        <f>'1992'!$F9/1000</f>
        <v>0.00611925678</v>
      </c>
      <c r="G9" s="32">
        <f>'1993'!$F9/1000</f>
        <v>0.005662127835</v>
      </c>
      <c r="H9" s="32">
        <f>'1994'!$F9/1000</f>
        <v>0.00525780801</v>
      </c>
      <c r="I9" s="32">
        <f>'1995'!$F9/1000</f>
        <v>0.00502346754</v>
      </c>
      <c r="J9" s="32">
        <f>'1996'!$F9/1000</f>
        <v>0.0048650401799999994</v>
      </c>
      <c r="K9" s="32">
        <f>'1997'!$F9/1000</f>
        <v>0.0048188322</v>
      </c>
      <c r="L9" s="32">
        <f>'1998'!$F9/1000</f>
        <v>0.004586142015</v>
      </c>
      <c r="M9" s="32">
        <f>'1999'!$F9/1000</f>
        <v>0.004620798</v>
      </c>
      <c r="N9" s="32">
        <f>'2000'!$F9/1000</f>
        <v>0.004703312250000001</v>
      </c>
      <c r="O9" s="32">
        <f>'2001'!$F9/1000</f>
        <v>0.00447227235</v>
      </c>
      <c r="P9" s="32">
        <f>'2002'!$F9/1000</f>
        <v>0.00460429515</v>
      </c>
      <c r="Q9" s="32">
        <f>'2003'!$F9/1000</f>
        <v>0.00440626095</v>
      </c>
      <c r="R9" s="32">
        <f>'2004'!$F9/1000</f>
        <v>0.00434024955</v>
      </c>
      <c r="S9" s="32">
        <f>'2005'!$F9/1000</f>
        <v>0.00434024955</v>
      </c>
      <c r="T9" s="59"/>
    </row>
    <row r="10" spans="1:20" ht="11.25">
      <c r="A10" s="12"/>
      <c r="B10" s="13" t="s">
        <v>55</v>
      </c>
      <c r="C10" s="2" t="s">
        <v>6</v>
      </c>
      <c r="D10" s="31">
        <f>'1990'!$F10/1000</f>
        <v>0.011875207880911716</v>
      </c>
      <c r="E10" s="32">
        <f>'1991'!$F10/1000</f>
        <v>0.010475312388047657</v>
      </c>
      <c r="F10" s="32">
        <f>'1992'!$F10/1000</f>
        <v>0.010704062859336425</v>
      </c>
      <c r="G10" s="32">
        <f>'1993'!$F10/1000</f>
        <v>0.011970630652327865</v>
      </c>
      <c r="H10" s="32">
        <f>'1994'!$F10/1000</f>
        <v>0.013046132658762756</v>
      </c>
      <c r="I10" s="32">
        <f>'1995'!$F10/1000</f>
        <v>0.013462544675951597</v>
      </c>
      <c r="J10" s="32">
        <f>'1996'!$F10/1000</f>
        <v>0.012682200632657282</v>
      </c>
      <c r="K10" s="32">
        <f>'1997'!$F10/1000</f>
        <v>0.012571251850705142</v>
      </c>
      <c r="L10" s="32">
        <f>'1998'!$F10/1000</f>
        <v>0.012762635861584907</v>
      </c>
      <c r="M10" s="32">
        <f>'1999'!$F10/1000</f>
        <v>0.013742881558674192</v>
      </c>
      <c r="N10" s="32">
        <f>'2000'!$F10/1000</f>
        <v>0.012346863397746322</v>
      </c>
      <c r="O10" s="32">
        <f>'2001'!$F10/1000</f>
        <v>0.014201273964300003</v>
      </c>
      <c r="P10" s="32">
        <f>'2002'!$F10/1000</f>
        <v>0.016179828861405152</v>
      </c>
      <c r="Q10" s="32">
        <f>'2003'!$F10/1000</f>
        <v>0.017100620104330704</v>
      </c>
      <c r="R10" s="32">
        <f>'2004'!$F10/1000</f>
        <v>0.01792888304423024</v>
      </c>
      <c r="S10" s="32">
        <f>'2005'!$F10/1000</f>
        <v>0.018429849336234025</v>
      </c>
      <c r="T10" s="59"/>
    </row>
    <row r="11" spans="1:20" ht="11.25">
      <c r="A11" s="12"/>
      <c r="B11" s="13" t="s">
        <v>7</v>
      </c>
      <c r="C11" s="2" t="s">
        <v>8</v>
      </c>
      <c r="D11" s="31">
        <f>'1990'!$F11/1000</f>
        <v>0.002900205</v>
      </c>
      <c r="E11" s="32">
        <f>'1991'!$F11/1000</f>
        <v>0.003452625</v>
      </c>
      <c r="F11" s="32">
        <f>'1992'!$F11/1000</f>
        <v>0.003728835</v>
      </c>
      <c r="G11" s="32">
        <f>'1993'!$F11/1000</f>
        <v>0.003176415</v>
      </c>
      <c r="H11" s="32">
        <f>'1994'!$F11/1000</f>
        <v>0.005068453499999999</v>
      </c>
      <c r="I11" s="32">
        <f>'1995'!$F11/1000</f>
        <v>0.0052037964</v>
      </c>
      <c r="J11" s="32">
        <f>'1996'!$F11/1000</f>
        <v>0.0066069432</v>
      </c>
      <c r="K11" s="32">
        <f>'1997'!$F11/1000</f>
        <v>0.0058943214</v>
      </c>
      <c r="L11" s="32">
        <f>'1998'!$F11/1000</f>
        <v>0.0058473657</v>
      </c>
      <c r="M11" s="32">
        <f>'1999'!$F11/1000</f>
        <v>0.0073361376</v>
      </c>
      <c r="N11" s="32">
        <f>'2000'!$F11/1000</f>
        <v>0.0066566609999999995</v>
      </c>
      <c r="O11" s="32">
        <f>'2001'!$F11/1000</f>
        <v>0.0061343278020000004</v>
      </c>
      <c r="P11" s="32">
        <f>'2002'!$F11/1000</f>
        <v>0.007932885412323367</v>
      </c>
      <c r="Q11" s="32">
        <f>'2003'!$F11/1000</f>
        <v>0.009117139640767019</v>
      </c>
      <c r="R11" s="32">
        <f>'2004'!$F11/1000</f>
        <v>0.011489561949096</v>
      </c>
      <c r="S11" s="32">
        <f>'2005'!$F11/1000</f>
        <v>0.013096467668300516</v>
      </c>
      <c r="T11" s="59"/>
    </row>
    <row r="12" spans="1:20" ht="11.25">
      <c r="A12" s="18"/>
      <c r="B12" s="19" t="s">
        <v>13</v>
      </c>
      <c r="C12" s="23" t="s">
        <v>9</v>
      </c>
      <c r="D12" s="33">
        <f>'1990'!$F12/1000</f>
        <v>0</v>
      </c>
      <c r="E12" s="34">
        <f>'1991'!$F12/1000</f>
        <v>0</v>
      </c>
      <c r="F12" s="34">
        <f>'1992'!$F12/1000</f>
        <v>0</v>
      </c>
      <c r="G12" s="34">
        <f>'1993'!$F12/1000</f>
        <v>0</v>
      </c>
      <c r="H12" s="34">
        <f>'1994'!$F12/1000</f>
        <v>0</v>
      </c>
      <c r="I12" s="34">
        <f>'1995'!$F12/1000</f>
        <v>0</v>
      </c>
      <c r="J12" s="34">
        <f>'1996'!$F12/1000</f>
        <v>0</v>
      </c>
      <c r="K12" s="34">
        <f>'1997'!$F12/1000</f>
        <v>0</v>
      </c>
      <c r="L12" s="34">
        <f>'1998'!$F12/1000</f>
        <v>0</v>
      </c>
      <c r="M12" s="34">
        <f>'1999'!$F12/1000</f>
        <v>0</v>
      </c>
      <c r="N12" s="34">
        <f>'2000'!$F12/1000</f>
        <v>0</v>
      </c>
      <c r="O12" s="34">
        <f>'2001'!$F12/1000</f>
        <v>0</v>
      </c>
      <c r="P12" s="34">
        <f>'2002'!$F12/1000</f>
        <v>0</v>
      </c>
      <c r="Q12" s="34">
        <f>'2003'!$F12/1000</f>
        <v>0</v>
      </c>
      <c r="R12" s="34">
        <f>'2004'!$F12/1000</f>
        <v>0</v>
      </c>
      <c r="S12" s="34">
        <f>'2005'!$F12/1000</f>
        <v>0</v>
      </c>
      <c r="T12" s="60"/>
    </row>
    <row r="13" spans="1:20" ht="11.25">
      <c r="A13" s="12"/>
      <c r="B13" s="13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9"/>
    </row>
    <row r="14" spans="1:20" s="5" customFormat="1" ht="11.25">
      <c r="A14" s="20" t="s">
        <v>56</v>
      </c>
      <c r="B14" s="21"/>
      <c r="C14" s="22"/>
      <c r="D14" s="29">
        <f>'1990'!$F14/1000</f>
        <v>1.3107474107425185</v>
      </c>
      <c r="E14" s="30">
        <f>'1991'!$F14/1000</f>
        <v>1.5129110507653503</v>
      </c>
      <c r="F14" s="30">
        <f>'1992'!$F14/1000</f>
        <v>1.4739934881585945</v>
      </c>
      <c r="G14" s="30">
        <f>'1993'!$F14/1000</f>
        <v>1.4527290573458778</v>
      </c>
      <c r="H14" s="30">
        <f>'1994'!$F14/1000</f>
        <v>1.3440268339204358</v>
      </c>
      <c r="I14" s="30">
        <f>'1995'!$F14/1000</f>
        <v>1.356493268234126</v>
      </c>
      <c r="J14" s="30">
        <f>'1996'!$F14/1000</f>
        <v>1.471977237666002</v>
      </c>
      <c r="K14" s="30">
        <f>'1997'!$F14/1000</f>
        <v>1.3719943014444818</v>
      </c>
      <c r="L14" s="30">
        <f>'1998'!$F14/1000</f>
        <v>1.4410572354966156</v>
      </c>
      <c r="M14" s="30">
        <f>'1999'!$F14/1000</f>
        <v>1.4116452535896498</v>
      </c>
      <c r="N14" s="30">
        <f>'2000'!$F14/1000</f>
        <v>1.465246304276497</v>
      </c>
      <c r="O14" s="30">
        <f>'2001'!$F14/1000</f>
        <v>1.532309788959372</v>
      </c>
      <c r="P14" s="30">
        <f>'2002'!$F14/1000</f>
        <v>1.4714234207739383</v>
      </c>
      <c r="Q14" s="30">
        <f>'2003'!$F14/1000</f>
        <v>1.4340849899634167</v>
      </c>
      <c r="R14" s="30">
        <f>'2004'!$F14/1000</f>
        <v>1.434231448440797</v>
      </c>
      <c r="S14" s="30">
        <f>'2005'!$F14/1000</f>
        <v>1.4326871875945892</v>
      </c>
      <c r="T14" s="57">
        <f>S14/D14-1</f>
        <v>0.09303072113870803</v>
      </c>
    </row>
    <row r="15" spans="1:20" ht="11.25">
      <c r="A15" s="12"/>
      <c r="B15" s="13" t="s">
        <v>10</v>
      </c>
      <c r="C15" s="2" t="s">
        <v>11</v>
      </c>
      <c r="D15" s="31">
        <f>'1990'!$F15/1000</f>
        <v>0.983075681950572</v>
      </c>
      <c r="E15" s="32">
        <f>'1991'!$F15/1000</f>
        <v>1.1644229320410835</v>
      </c>
      <c r="F15" s="32">
        <f>'1992'!$F15/1000</f>
        <v>1.1164506771492515</v>
      </c>
      <c r="G15" s="32">
        <f>'1993'!$F15/1000</f>
        <v>1.096106191161772</v>
      </c>
      <c r="H15" s="32">
        <f>'1994'!$F15/1000</f>
        <v>1.0026041750301808</v>
      </c>
      <c r="I15" s="32">
        <f>'1995'!$F15/1000</f>
        <v>1.0114031722669674</v>
      </c>
      <c r="J15" s="32">
        <f>'1996'!$F15/1000</f>
        <v>1.0990363852033653</v>
      </c>
      <c r="K15" s="32">
        <f>'1997'!$F15/1000</f>
        <v>1.0119901255518098</v>
      </c>
      <c r="L15" s="32">
        <f>'1998'!$F15/1000</f>
        <v>1.063787850507247</v>
      </c>
      <c r="M15" s="32">
        <f>'1999'!$F15/1000</f>
        <v>1.0407227026772343</v>
      </c>
      <c r="N15" s="32">
        <f>'2000'!$F15/1000</f>
        <v>1.0608603676555346</v>
      </c>
      <c r="O15" s="32">
        <f>'2001'!$F15/1000</f>
        <v>1.1141011169841863</v>
      </c>
      <c r="P15" s="32">
        <f>'2002'!$F15/1000</f>
        <v>1.0544377535457914</v>
      </c>
      <c r="Q15" s="32">
        <f>'2003'!$F15/1000</f>
        <v>1.0448203571254921</v>
      </c>
      <c r="R15" s="32">
        <f>'2004'!$F15/1000</f>
        <v>1.0460681260135316</v>
      </c>
      <c r="S15" s="32">
        <f>'2005'!$F15/1000</f>
        <v>1.042169969121486</v>
      </c>
      <c r="T15" s="59"/>
    </row>
    <row r="16" spans="1:20" ht="11.25">
      <c r="A16" s="12"/>
      <c r="B16" s="13" t="s">
        <v>12</v>
      </c>
      <c r="C16" s="2" t="s">
        <v>51</v>
      </c>
      <c r="D16" s="31">
        <f>'1990'!$F16/1000</f>
        <v>0.2516309439893297</v>
      </c>
      <c r="E16" s="32">
        <f>'1991'!$F16/1000</f>
        <v>0.27209847370724505</v>
      </c>
      <c r="F16" s="32">
        <f>'1992'!$F16/1000</f>
        <v>0.28079916879587274</v>
      </c>
      <c r="G16" s="32">
        <f>'1993'!$F16/1000</f>
        <v>0.2795748400176284</v>
      </c>
      <c r="H16" s="32">
        <f>'1994'!$F16/1000</f>
        <v>0.26411852111574036</v>
      </c>
      <c r="I16" s="32">
        <f>'1995'!$F16/1000</f>
        <v>0.267526833585742</v>
      </c>
      <c r="J16" s="32">
        <f>'1996'!$F16/1000</f>
        <v>0.295149968543005</v>
      </c>
      <c r="K16" s="32">
        <f>'1997'!$F16/1000</f>
        <v>0.28197058934971775</v>
      </c>
      <c r="L16" s="32">
        <f>'1998'!$F16/1000</f>
        <v>0.2989904140261485</v>
      </c>
      <c r="M16" s="32">
        <f>'1999'!$F16/1000</f>
        <v>0.2922643953158596</v>
      </c>
      <c r="N16" s="32">
        <f>'2000'!$F16/1000</f>
        <v>0.3252561628958437</v>
      </c>
      <c r="O16" s="32">
        <f>'2001'!$F16/1000</f>
        <v>0.3385685911779089</v>
      </c>
      <c r="P16" s="32">
        <f>'2002'!$F16/1000</f>
        <v>0.3368295738357168</v>
      </c>
      <c r="Q16" s="32">
        <f>'2003'!$F16/1000</f>
        <v>0.308603085084904</v>
      </c>
      <c r="R16" s="32">
        <f>'2004'!$F16/1000</f>
        <v>0.3070106156322583</v>
      </c>
      <c r="S16" s="32">
        <f>'2005'!$F16/1000</f>
        <v>0.3088920568288872</v>
      </c>
      <c r="T16" s="59"/>
    </row>
    <row r="17" spans="1:20" ht="11.25">
      <c r="A17" s="12"/>
      <c r="B17" s="13" t="s">
        <v>13</v>
      </c>
      <c r="C17" s="2" t="s">
        <v>9</v>
      </c>
      <c r="D17" s="31">
        <f>'1990'!$F17/1000</f>
        <v>0</v>
      </c>
      <c r="E17" s="32">
        <f>'1991'!$F17/1000</f>
        <v>0</v>
      </c>
      <c r="F17" s="32">
        <f>'1992'!$F17/1000</f>
        <v>0</v>
      </c>
      <c r="G17" s="32">
        <f>'1993'!$F17/1000</f>
        <v>0</v>
      </c>
      <c r="H17" s="32">
        <f>'1994'!$F17/1000</f>
        <v>0</v>
      </c>
      <c r="I17" s="32">
        <f>'1995'!$F17/1000</f>
        <v>0</v>
      </c>
      <c r="J17" s="32">
        <f>'1996'!$F17/1000</f>
        <v>0</v>
      </c>
      <c r="K17" s="32">
        <f>'1997'!$F17/1000</f>
        <v>0</v>
      </c>
      <c r="L17" s="32">
        <f>'1998'!$F17/1000</f>
        <v>0</v>
      </c>
      <c r="M17" s="32">
        <f>'1999'!$F17/1000</f>
        <v>0</v>
      </c>
      <c r="N17" s="32">
        <f>'2000'!$F17/1000</f>
        <v>0</v>
      </c>
      <c r="O17" s="32">
        <f>'2001'!$F17/1000</f>
        <v>0</v>
      </c>
      <c r="P17" s="32">
        <f>'2002'!$F17/1000</f>
        <v>0</v>
      </c>
      <c r="Q17" s="32">
        <f>'2003'!$F17/1000</f>
        <v>0</v>
      </c>
      <c r="R17" s="32">
        <f>'2004'!$F17/1000</f>
        <v>0</v>
      </c>
      <c r="S17" s="32">
        <f>'2005'!$F17/1000</f>
        <v>0</v>
      </c>
      <c r="T17" s="59"/>
    </row>
    <row r="18" spans="1:20" ht="11.25">
      <c r="A18" s="18"/>
      <c r="B18" s="19" t="s">
        <v>14</v>
      </c>
      <c r="C18" s="23" t="s">
        <v>15</v>
      </c>
      <c r="D18" s="33">
        <f>'1990'!$F18/1000</f>
        <v>0.0760407848026166</v>
      </c>
      <c r="E18" s="34">
        <f>'1991'!$F18/1000</f>
        <v>0.07638964501702168</v>
      </c>
      <c r="F18" s="34">
        <f>'1992'!$F18/1000</f>
        <v>0.07674364221347035</v>
      </c>
      <c r="G18" s="34">
        <f>'1993'!$F18/1000</f>
        <v>0.07704802616647753</v>
      </c>
      <c r="H18" s="34">
        <f>'1994'!$F18/1000</f>
        <v>0.07730413777451432</v>
      </c>
      <c r="I18" s="34">
        <f>'1995'!$F18/1000</f>
        <v>0.07756326238141659</v>
      </c>
      <c r="J18" s="34">
        <f>'1996'!$F18/1000</f>
        <v>0.07779088391963158</v>
      </c>
      <c r="K18" s="34">
        <f>'1997'!$F18/1000</f>
        <v>0.07803358654295435</v>
      </c>
      <c r="L18" s="34">
        <f>'1998'!$F18/1000</f>
        <v>0.07827897096321994</v>
      </c>
      <c r="M18" s="34">
        <f>'1999'!$F18/1000</f>
        <v>0.07865815559655571</v>
      </c>
      <c r="N18" s="34">
        <f>'2000'!$F18/1000</f>
        <v>0.07912977372511835</v>
      </c>
      <c r="O18" s="34">
        <f>'2001'!$F18/1000</f>
        <v>0.07964008079727668</v>
      </c>
      <c r="P18" s="34">
        <f>'2002'!$F18/1000</f>
        <v>0.08015609339243028</v>
      </c>
      <c r="Q18" s="34">
        <f>'2003'!$F18/1000</f>
        <v>0.08066154775302056</v>
      </c>
      <c r="R18" s="34">
        <f>'2004'!$F18/1000</f>
        <v>0.08115270679500704</v>
      </c>
      <c r="S18" s="34">
        <f>'2005'!$F18/1000</f>
        <v>0.08162516164421597</v>
      </c>
      <c r="T18" s="60"/>
    </row>
    <row r="19" spans="1:20" ht="11.25">
      <c r="A19" s="12"/>
      <c r="B19" s="13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9"/>
    </row>
    <row r="20" spans="1:20" s="5" customFormat="1" ht="11.25">
      <c r="A20" s="20" t="s">
        <v>64</v>
      </c>
      <c r="B20" s="21"/>
      <c r="C20" s="22"/>
      <c r="D20" s="29">
        <f>'1990'!$F20/1000</f>
        <v>24.987232232466745</v>
      </c>
      <c r="E20" s="30">
        <f>'1991'!$F20/1000</f>
        <v>25.18592609705459</v>
      </c>
      <c r="F20" s="30">
        <f>'1992'!$F20/1000</f>
        <v>25.54660879650611</v>
      </c>
      <c r="G20" s="30">
        <f>'1993'!$F20/1000</f>
        <v>25.47011681099226</v>
      </c>
      <c r="H20" s="30">
        <f>'1994'!$F20/1000</f>
        <v>26.146992449165296</v>
      </c>
      <c r="I20" s="30">
        <f>'1995'!$F20/1000</f>
        <v>26.975681580681066</v>
      </c>
      <c r="J20" s="30">
        <f>'1996'!$F20/1000</f>
        <v>27.121090275969692</v>
      </c>
      <c r="K20" s="30">
        <f>'1997'!$F20/1000</f>
        <v>26.83437188210982</v>
      </c>
      <c r="L20" s="30">
        <f>'1998'!$F20/1000</f>
        <v>19.478920168124805</v>
      </c>
      <c r="M20" s="30">
        <f>'1999'!$F20/1000</f>
        <v>14.005123272801935</v>
      </c>
      <c r="N20" s="30">
        <f>'2000'!$F20/1000</f>
        <v>12.512404069275224</v>
      </c>
      <c r="O20" s="30">
        <f>'2001'!$F20/1000</f>
        <v>12.475298956847293</v>
      </c>
      <c r="P20" s="30">
        <f>'2002'!$F20/1000</f>
        <v>10.064705186844503</v>
      </c>
      <c r="Q20" s="30">
        <f>'2003'!$F20/1000</f>
        <v>9.984096808647415</v>
      </c>
      <c r="R20" s="30">
        <f>'2004'!$F20/1000</f>
        <v>7.109700045699208</v>
      </c>
      <c r="S20" s="30">
        <f>'2005'!$F20/1000</f>
        <v>7.145620911473463</v>
      </c>
      <c r="T20" s="57">
        <f>S20/D20-1</f>
        <v>-0.7140291151498996</v>
      </c>
    </row>
    <row r="21" spans="1:20" ht="11.25">
      <c r="A21" s="12"/>
      <c r="B21" s="13" t="s">
        <v>16</v>
      </c>
      <c r="C21" s="2" t="s">
        <v>17</v>
      </c>
      <c r="D21" s="31">
        <f>'1990'!$F21/1000</f>
        <v>0.8441822324667451</v>
      </c>
      <c r="E21" s="32">
        <f>'1991'!$F21/1000</f>
        <v>0.8467960970545892</v>
      </c>
      <c r="F21" s="32">
        <f>'1992'!$F21/1000</f>
        <v>0.7992087965061059</v>
      </c>
      <c r="G21" s="32">
        <f>'1993'!$F21/1000</f>
        <v>0.7747968109922582</v>
      </c>
      <c r="H21" s="32">
        <f>'1994'!$F21/1000</f>
        <v>0.8047024491652941</v>
      </c>
      <c r="I21" s="32">
        <f>'1995'!$F21/1000</f>
        <v>0.8007315806810658</v>
      </c>
      <c r="J21" s="32">
        <f>'1996'!$F21/1000</f>
        <v>0.8215202759696904</v>
      </c>
      <c r="K21" s="32">
        <f>'1997'!$F21/1000</f>
        <v>0.8348818821098167</v>
      </c>
      <c r="L21" s="32">
        <f>'1998'!$F21/1000</f>
        <v>0.8481301681248044</v>
      </c>
      <c r="M21" s="32">
        <f>'1999'!$F21/1000</f>
        <v>0.793028167623796</v>
      </c>
      <c r="N21" s="32">
        <f>'2000'!$F21/1000</f>
        <v>0.8420120044998906</v>
      </c>
      <c r="O21" s="32">
        <f>'2001'!$F21/1000</f>
        <v>0.8387164007425342</v>
      </c>
      <c r="P21" s="32">
        <f>'2002'!$F21/1000</f>
        <v>0.8614562324467746</v>
      </c>
      <c r="Q21" s="32">
        <f>'2003'!$F21/1000</f>
        <v>0.8758953586474153</v>
      </c>
      <c r="R21" s="32">
        <f>'2004'!$F21/1000</f>
        <v>0.8839120756992086</v>
      </c>
      <c r="S21" s="32">
        <f>'2005'!$F21/1000</f>
        <v>0.9016452414734627</v>
      </c>
      <c r="T21" s="59"/>
    </row>
    <row r="22" spans="1:20" ht="11.25">
      <c r="A22" s="12"/>
      <c r="B22" s="13" t="s">
        <v>18</v>
      </c>
      <c r="C22" s="2" t="s">
        <v>19</v>
      </c>
      <c r="D22" s="31">
        <f>'1990'!$F22/1000</f>
        <v>24.14305</v>
      </c>
      <c r="E22" s="32">
        <f>'1991'!$F22/1000</f>
        <v>24.33913</v>
      </c>
      <c r="F22" s="32">
        <f>'1992'!$F22/1000</f>
        <v>24.747400000000003</v>
      </c>
      <c r="G22" s="32">
        <f>'1993'!$F22/1000</f>
        <v>24.69532</v>
      </c>
      <c r="H22" s="32">
        <f>'1994'!$F22/1000</f>
        <v>25.342290000000002</v>
      </c>
      <c r="I22" s="32">
        <f>'1995'!$F22/1000</f>
        <v>26.17495</v>
      </c>
      <c r="J22" s="32">
        <f>'1996'!$F22/1000</f>
        <v>26.29957</v>
      </c>
      <c r="K22" s="32">
        <f>'1997'!$F22/1000</f>
        <v>25.99949</v>
      </c>
      <c r="L22" s="32">
        <f>'1998'!$F22/1000</f>
        <v>18.63079</v>
      </c>
      <c r="M22" s="32">
        <f>'1999'!$F22/1000</f>
        <v>13.21209510517814</v>
      </c>
      <c r="N22" s="32">
        <f>'2000'!$F22/1000</f>
        <v>11.670392064775333</v>
      </c>
      <c r="O22" s="32">
        <f>'2001'!$F22/1000</f>
        <v>11.63658255610476</v>
      </c>
      <c r="P22" s="32">
        <f>'2002'!$F22/1000</f>
        <v>9.203248954397727</v>
      </c>
      <c r="Q22" s="32">
        <f>'2003'!$F22/1000</f>
        <v>9.108201450000001</v>
      </c>
      <c r="R22" s="32">
        <f>'2004'!$F22/1000</f>
        <v>6.22578797</v>
      </c>
      <c r="S22" s="32">
        <f>'2005'!$F22/1000</f>
        <v>6.243975670000001</v>
      </c>
      <c r="T22" s="59"/>
    </row>
    <row r="23" spans="1:20" ht="11.25">
      <c r="A23" s="12"/>
      <c r="B23" s="13" t="s">
        <v>20</v>
      </c>
      <c r="C23" s="2" t="s">
        <v>21</v>
      </c>
      <c r="D23" s="31">
        <f>'1990'!$F23/1000</f>
        <v>0</v>
      </c>
      <c r="E23" s="32">
        <f>'1991'!$F23/1000</f>
        <v>0</v>
      </c>
      <c r="F23" s="32">
        <f>'1992'!$F23/1000</f>
        <v>0</v>
      </c>
      <c r="G23" s="32">
        <f>'1993'!$F23/1000</f>
        <v>0</v>
      </c>
      <c r="H23" s="32">
        <f>'1994'!$F23/1000</f>
        <v>0</v>
      </c>
      <c r="I23" s="32">
        <f>'1995'!$F23/1000</f>
        <v>0</v>
      </c>
      <c r="J23" s="32">
        <f>'1996'!$F23/1000</f>
        <v>0</v>
      </c>
      <c r="K23" s="32">
        <f>'1997'!$F23/1000</f>
        <v>0</v>
      </c>
      <c r="L23" s="32">
        <f>'1998'!$F23/1000</f>
        <v>0</v>
      </c>
      <c r="M23" s="32">
        <f>'1999'!$F23/1000</f>
        <v>0</v>
      </c>
      <c r="N23" s="32">
        <f>'2000'!$F23/1000</f>
        <v>0</v>
      </c>
      <c r="O23" s="32">
        <f>'2001'!$F23/1000</f>
        <v>0</v>
      </c>
      <c r="P23" s="32">
        <f>'2002'!$F23/1000</f>
        <v>0</v>
      </c>
      <c r="Q23" s="32">
        <f>'2003'!$F23/1000</f>
        <v>0</v>
      </c>
      <c r="R23" s="32">
        <f>'2004'!$F23/1000</f>
        <v>0</v>
      </c>
      <c r="S23" s="32">
        <f>'2005'!$F23/1000</f>
        <v>0</v>
      </c>
      <c r="T23" s="59"/>
    </row>
    <row r="24" spans="1:20" ht="11.25">
      <c r="A24" s="12"/>
      <c r="B24" s="13" t="s">
        <v>22</v>
      </c>
      <c r="C24" s="2" t="s">
        <v>23</v>
      </c>
      <c r="D24" s="31">
        <f>'1990'!$F24/1000</f>
        <v>0</v>
      </c>
      <c r="E24" s="32">
        <f>'1991'!$F24/1000</f>
        <v>0</v>
      </c>
      <c r="F24" s="32">
        <f>'1992'!$F24/1000</f>
        <v>0</v>
      </c>
      <c r="G24" s="32">
        <f>'1993'!$F24/1000</f>
        <v>0</v>
      </c>
      <c r="H24" s="32">
        <f>'1994'!$F24/1000</f>
        <v>0</v>
      </c>
      <c r="I24" s="32">
        <f>'1995'!$F24/1000</f>
        <v>0</v>
      </c>
      <c r="J24" s="32">
        <f>'1996'!$F24/1000</f>
        <v>0</v>
      </c>
      <c r="K24" s="32">
        <f>'1997'!$F24/1000</f>
        <v>0</v>
      </c>
      <c r="L24" s="32">
        <f>'1998'!$F24/1000</f>
        <v>0</v>
      </c>
      <c r="M24" s="32">
        <f>'1999'!$F24/1000</f>
        <v>0</v>
      </c>
      <c r="N24" s="32">
        <f>'2000'!$F24/1000</f>
        <v>0</v>
      </c>
      <c r="O24" s="32">
        <f>'2001'!$F24/1000</f>
        <v>0</v>
      </c>
      <c r="P24" s="32">
        <f>'2002'!$F24/1000</f>
        <v>0</v>
      </c>
      <c r="Q24" s="32">
        <f>'2003'!$F24/1000</f>
        <v>0</v>
      </c>
      <c r="R24" s="32">
        <f>'2004'!$F24/1000</f>
        <v>0</v>
      </c>
      <c r="S24" s="32">
        <f>'2005'!$F24/1000</f>
        <v>0</v>
      </c>
      <c r="T24" s="59"/>
    </row>
    <row r="25" spans="1:20" ht="11.25">
      <c r="A25" s="12"/>
      <c r="B25" s="13" t="s">
        <v>14</v>
      </c>
      <c r="C25" s="3" t="s">
        <v>15</v>
      </c>
      <c r="D25" s="31">
        <f>'1990'!$F25/1000</f>
        <v>0</v>
      </c>
      <c r="E25" s="32">
        <f>'1991'!$F25/1000</f>
        <v>0</v>
      </c>
      <c r="F25" s="32">
        <f>'1992'!$F25/1000</f>
        <v>0</v>
      </c>
      <c r="G25" s="32">
        <f>'1993'!$F25/1000</f>
        <v>0</v>
      </c>
      <c r="H25" s="32">
        <f>'1994'!$F25/1000</f>
        <v>0</v>
      </c>
      <c r="I25" s="32">
        <f>'1995'!$F25/1000</f>
        <v>0</v>
      </c>
      <c r="J25" s="32">
        <f>'1996'!$F25/1000</f>
        <v>0</v>
      </c>
      <c r="K25" s="32">
        <f>'1997'!$F25/1000</f>
        <v>0</v>
      </c>
      <c r="L25" s="32">
        <f>'1998'!$F25/1000</f>
        <v>0</v>
      </c>
      <c r="M25" s="32">
        <f>'1999'!$F25/1000</f>
        <v>0</v>
      </c>
      <c r="N25" s="32">
        <f>'2000'!$F25/1000</f>
        <v>0</v>
      </c>
      <c r="O25" s="32">
        <f>'2001'!$F25/1000</f>
        <v>0</v>
      </c>
      <c r="P25" s="32">
        <f>'2002'!$F25/1000</f>
        <v>0</v>
      </c>
      <c r="Q25" s="32">
        <f>'2003'!$F25/1000</f>
        <v>0</v>
      </c>
      <c r="R25" s="32">
        <f>'2004'!$F25/1000</f>
        <v>0</v>
      </c>
      <c r="S25" s="32">
        <f>'2005'!$F25/1000</f>
        <v>0</v>
      </c>
      <c r="T25" s="59"/>
    </row>
    <row r="26" spans="1:20" ht="11.25">
      <c r="A26" s="12"/>
      <c r="B26" s="13" t="s">
        <v>24</v>
      </c>
      <c r="C26" s="2" t="s">
        <v>25</v>
      </c>
      <c r="D26" s="31">
        <f>'1990'!$F26/1000</f>
        <v>0</v>
      </c>
      <c r="E26" s="32">
        <f>'1991'!$F26/1000</f>
        <v>0</v>
      </c>
      <c r="F26" s="32">
        <f>'1992'!$F26/1000</f>
        <v>0</v>
      </c>
      <c r="G26" s="32">
        <f>'1993'!$F26/1000</f>
        <v>0</v>
      </c>
      <c r="H26" s="32">
        <f>'1994'!$F26/1000</f>
        <v>0</v>
      </c>
      <c r="I26" s="32">
        <f>'1995'!$F26/1000</f>
        <v>0</v>
      </c>
      <c r="J26" s="32">
        <f>'1996'!$F26/1000</f>
        <v>0</v>
      </c>
      <c r="K26" s="32">
        <f>'1997'!$F26/1000</f>
        <v>0</v>
      </c>
      <c r="L26" s="32">
        <f>'1998'!$F26/1000</f>
        <v>0</v>
      </c>
      <c r="M26" s="32">
        <f>'1999'!$F26/1000</f>
        <v>0</v>
      </c>
      <c r="N26" s="32">
        <f>'2000'!$F26/1000</f>
        <v>0</v>
      </c>
      <c r="O26" s="32">
        <f>'2001'!$F26/1000</f>
        <v>0</v>
      </c>
      <c r="P26" s="32">
        <f>'2002'!$F26/1000</f>
        <v>0</v>
      </c>
      <c r="Q26" s="32">
        <f>'2003'!$F26/1000</f>
        <v>0</v>
      </c>
      <c r="R26" s="32">
        <f>'2004'!$F26/1000</f>
        <v>0</v>
      </c>
      <c r="S26" s="32">
        <f>'2005'!$F26/1000</f>
        <v>0</v>
      </c>
      <c r="T26" s="59"/>
    </row>
    <row r="27" spans="1:20" ht="11.25">
      <c r="A27" s="12"/>
      <c r="B27" s="13" t="s">
        <v>26</v>
      </c>
      <c r="C27" s="2" t="s">
        <v>101</v>
      </c>
      <c r="D27" s="31">
        <f>'1990'!$F27/1000</f>
        <v>0</v>
      </c>
      <c r="E27" s="32">
        <f>'1991'!$F27/1000</f>
        <v>0</v>
      </c>
      <c r="F27" s="32">
        <f>'1992'!$F27/1000</f>
        <v>0</v>
      </c>
      <c r="G27" s="32">
        <f>'1993'!$F27/1000</f>
        <v>0</v>
      </c>
      <c r="H27" s="32">
        <f>'1994'!$F27/1000</f>
        <v>0</v>
      </c>
      <c r="I27" s="32">
        <f>'1995'!$F27/1000</f>
        <v>0</v>
      </c>
      <c r="J27" s="32">
        <f>'1996'!$F27/1000</f>
        <v>0</v>
      </c>
      <c r="K27" s="32">
        <f>'1997'!$F27/1000</f>
        <v>0</v>
      </c>
      <c r="L27" s="32">
        <f>'1998'!$F27/1000</f>
        <v>0</v>
      </c>
      <c r="M27" s="32">
        <f>'1999'!$F27/1000</f>
        <v>0</v>
      </c>
      <c r="N27" s="32">
        <f>'2000'!$F27/1000</f>
        <v>0</v>
      </c>
      <c r="O27" s="32">
        <f>'2001'!$F27/1000</f>
        <v>0</v>
      </c>
      <c r="P27" s="32">
        <f>'2002'!$F27/1000</f>
        <v>0</v>
      </c>
      <c r="Q27" s="32">
        <f>'2003'!$F27/1000</f>
        <v>0</v>
      </c>
      <c r="R27" s="32">
        <f>'2004'!$F27/1000</f>
        <v>0</v>
      </c>
      <c r="S27" s="32">
        <f>'2005'!$F27/1000</f>
        <v>0</v>
      </c>
      <c r="T27" s="59"/>
    </row>
    <row r="28" spans="1:20" ht="11.25">
      <c r="A28" s="18"/>
      <c r="B28" s="19" t="s">
        <v>13</v>
      </c>
      <c r="C28" s="23" t="s">
        <v>9</v>
      </c>
      <c r="D28" s="33">
        <f>'1990'!$F28/1000</f>
        <v>0</v>
      </c>
      <c r="E28" s="34">
        <f>'1991'!$F28/1000</f>
        <v>0</v>
      </c>
      <c r="F28" s="34">
        <f>'1992'!$F28/1000</f>
        <v>0</v>
      </c>
      <c r="G28" s="34">
        <f>'1993'!$F28/1000</f>
        <v>0</v>
      </c>
      <c r="H28" s="34">
        <f>'1994'!$F28/1000</f>
        <v>0</v>
      </c>
      <c r="I28" s="34">
        <f>'1995'!$F28/1000</f>
        <v>0</v>
      </c>
      <c r="J28" s="34">
        <f>'1996'!$F28/1000</f>
        <v>0</v>
      </c>
      <c r="K28" s="34">
        <f>'1997'!$F28/1000</f>
        <v>0</v>
      </c>
      <c r="L28" s="34">
        <f>'1998'!$F28/1000</f>
        <v>0</v>
      </c>
      <c r="M28" s="34">
        <f>'1999'!$F28/1000</f>
        <v>0</v>
      </c>
      <c r="N28" s="34">
        <f>'2000'!$F28/1000</f>
        <v>0</v>
      </c>
      <c r="O28" s="34">
        <f>'2001'!$F28/1000</f>
        <v>0</v>
      </c>
      <c r="P28" s="34">
        <f>'2002'!$F28/1000</f>
        <v>0</v>
      </c>
      <c r="Q28" s="34">
        <f>'2003'!$F28/1000</f>
        <v>0</v>
      </c>
      <c r="R28" s="34">
        <f>'2004'!$F28/1000</f>
        <v>0</v>
      </c>
      <c r="S28" s="34">
        <f>'2005'!$F28/1000</f>
        <v>0</v>
      </c>
      <c r="T28" s="60"/>
    </row>
    <row r="29" spans="1:20" ht="11.25">
      <c r="A29" s="12"/>
      <c r="B29" s="13"/>
      <c r="C29" s="2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9"/>
    </row>
    <row r="30" spans="1:20" s="5" customFormat="1" ht="11.25">
      <c r="A30" s="20" t="s">
        <v>65</v>
      </c>
      <c r="B30" s="21"/>
      <c r="C30" s="24"/>
      <c r="D30" s="29">
        <f>'1990'!$F30/1000</f>
        <v>0.7686271782620779</v>
      </c>
      <c r="E30" s="30">
        <f>'1991'!$F30/1000</f>
        <v>0.991929883336091</v>
      </c>
      <c r="F30" s="30">
        <f>'1992'!$F30/1000</f>
        <v>1.039211540862334</v>
      </c>
      <c r="G30" s="30">
        <f>'1993'!$F30/1000</f>
        <v>0.8892652609795098</v>
      </c>
      <c r="H30" s="30">
        <f>'1994'!$F30/1000</f>
        <v>0.8383483905796456</v>
      </c>
      <c r="I30" s="30">
        <f>'1995'!$F30/1000</f>
        <v>0.8986052176095702</v>
      </c>
      <c r="J30" s="30">
        <f>'1996'!$F30/1000</f>
        <v>1.0147944790174452</v>
      </c>
      <c r="K30" s="30">
        <f>'1997'!$F30/1000</f>
        <v>1.0324160898984858</v>
      </c>
      <c r="L30" s="30">
        <f>'1998'!$F30/1000</f>
        <v>1.1750513471510777</v>
      </c>
      <c r="M30" s="30">
        <f>'1999'!$F30/1000</f>
        <v>1.0669609038484338</v>
      </c>
      <c r="N30" s="30">
        <f>'2000'!$F30/1000</f>
        <v>1.1226006855077122</v>
      </c>
      <c r="O30" s="30">
        <f>'2001'!$F30/1000</f>
        <v>1.0265492609723614</v>
      </c>
      <c r="P30" s="30">
        <f>'2002'!$F30/1000</f>
        <v>1.083355414371113</v>
      </c>
      <c r="Q30" s="30">
        <f>'2003'!$F30/1000</f>
        <v>1.1171400401241272</v>
      </c>
      <c r="R30" s="30">
        <f>'2004'!$F30/1000</f>
        <v>1.13479638542589</v>
      </c>
      <c r="S30" s="30">
        <f>'2005'!$F30/1000</f>
        <v>1.1824822080322255</v>
      </c>
      <c r="T30" s="57">
        <f>S30/D30-1</f>
        <v>0.5384340307948827</v>
      </c>
    </row>
    <row r="31" spans="1:20" ht="11.25">
      <c r="A31" s="12"/>
      <c r="B31" s="13" t="s">
        <v>87</v>
      </c>
      <c r="C31" s="4" t="s">
        <v>27</v>
      </c>
      <c r="D31" s="31">
        <f>'1990'!$F31/1000</f>
        <v>0.5911141170508974</v>
      </c>
      <c r="E31" s="32">
        <f>'1991'!$F31/1000</f>
        <v>0.809661825442718</v>
      </c>
      <c r="F31" s="32">
        <f>'1992'!$F31/1000</f>
        <v>0.8563196533488825</v>
      </c>
      <c r="G31" s="32">
        <f>'1993'!$F31/1000</f>
        <v>0.7083449950603075</v>
      </c>
      <c r="H31" s="32">
        <f>'1994'!$F31/1000</f>
        <v>0.6532118347710888</v>
      </c>
      <c r="I31" s="32">
        <f>'1995'!$F31/1000</f>
        <v>0.7309627208060725</v>
      </c>
      <c r="J31" s="32">
        <f>'1996'!$F31/1000</f>
        <v>0.8440240995366325</v>
      </c>
      <c r="K31" s="32">
        <f>'1997'!$F31/1000</f>
        <v>0.8508079706127716</v>
      </c>
      <c r="L31" s="32">
        <f>'1998'!$F31/1000</f>
        <v>0.9955413117092899</v>
      </c>
      <c r="M31" s="32">
        <f>'1999'!$F31/1000</f>
        <v>0.8711141244389747</v>
      </c>
      <c r="N31" s="32">
        <f>'2000'!$F31/1000</f>
        <v>0.918259423761502</v>
      </c>
      <c r="O31" s="32">
        <f>'2001'!$F31/1000</f>
        <v>0.8372889593100646</v>
      </c>
      <c r="P31" s="32">
        <f>'2002'!$F31/1000</f>
        <v>0.8947217424179434</v>
      </c>
      <c r="Q31" s="32">
        <f>'2003'!$F31/1000</f>
        <v>0.9391632314389075</v>
      </c>
      <c r="R31" s="32">
        <f>'2004'!$F31/1000</f>
        <v>0.950854359402795</v>
      </c>
      <c r="S31" s="32">
        <f>'2005'!$F31/1000</f>
        <v>0.9916214542208912</v>
      </c>
      <c r="T31" s="59"/>
    </row>
    <row r="32" spans="1:20" ht="11.25">
      <c r="A32" s="12"/>
      <c r="B32" s="13" t="s">
        <v>57</v>
      </c>
      <c r="C32" s="4" t="s">
        <v>28</v>
      </c>
      <c r="D32" s="31">
        <f>'1990'!$F32/1000</f>
        <v>0.10784913337749999</v>
      </c>
      <c r="E32" s="32">
        <f>'1991'!$F32/1000</f>
        <v>0.1087899864775</v>
      </c>
      <c r="F32" s="32">
        <f>'1992'!$F32/1000</f>
        <v>0.1125858</v>
      </c>
      <c r="G32" s="32">
        <f>'1993'!$F32/1000</f>
        <v>0.11117840000000001</v>
      </c>
      <c r="H32" s="32">
        <f>'1994'!$F32/1000</f>
        <v>0.12041639999999999</v>
      </c>
      <c r="I32" s="32">
        <f>'1995'!$F32/1000</f>
        <v>0.12177420000000001</v>
      </c>
      <c r="J32" s="32">
        <f>'1996'!$F32/1000</f>
        <v>0.12081320000000001</v>
      </c>
      <c r="K32" s="32">
        <f>'1997'!$F32/1000</f>
        <v>0.1304449</v>
      </c>
      <c r="L32" s="32">
        <f>'1998'!$F32/1000</f>
        <v>0.1308851</v>
      </c>
      <c r="M32" s="32">
        <f>'1999'!$F32/1000</f>
        <v>0.12744719999999998</v>
      </c>
      <c r="N32" s="32">
        <f>'2000'!$F32/1000</f>
        <v>0.1299458</v>
      </c>
      <c r="O32" s="32">
        <f>'2001'!$F32/1000</f>
        <v>0.11923530000000002</v>
      </c>
      <c r="P32" s="32">
        <f>'2002'!$F32/1000</f>
        <v>0.11990799999999999</v>
      </c>
      <c r="Q32" s="32">
        <f>'2003'!$F32/1000</f>
        <v>0.11203710000000001</v>
      </c>
      <c r="R32" s="32">
        <f>'2004'!$F32/1000</f>
        <v>0.1164454153975</v>
      </c>
      <c r="S32" s="32">
        <f>'2005'!$F32/1000</f>
        <v>0.1232763639</v>
      </c>
      <c r="T32" s="59"/>
    </row>
    <row r="33" spans="1:20" ht="11.25">
      <c r="A33" s="12"/>
      <c r="B33" s="13" t="s">
        <v>29</v>
      </c>
      <c r="C33" s="4" t="s">
        <v>30</v>
      </c>
      <c r="D33" s="31">
        <f>'1990'!$F33/1000</f>
        <v>0.033225635033680416</v>
      </c>
      <c r="E33" s="32">
        <f>'1991'!$F33/1000</f>
        <v>0.03539408781587307</v>
      </c>
      <c r="F33" s="32">
        <f>'1992'!$F33/1000</f>
        <v>0.03330778591345143</v>
      </c>
      <c r="G33" s="32">
        <f>'1993'!$F33/1000</f>
        <v>0.030716313119202227</v>
      </c>
      <c r="H33" s="32">
        <f>'1994'!$F33/1000</f>
        <v>0.026580855808556913</v>
      </c>
      <c r="I33" s="32">
        <f>'1995'!$F33/1000</f>
        <v>0.0241062968034977</v>
      </c>
      <c r="J33" s="32">
        <f>'1996'!$F33/1000</f>
        <v>0.026583179480812652</v>
      </c>
      <c r="K33" s="32">
        <f>'1997'!$F33/1000</f>
        <v>0.0254952192857143</v>
      </c>
      <c r="L33" s="32">
        <f>'1998'!$F33/1000</f>
        <v>0.023669935441787956</v>
      </c>
      <c r="M33" s="32">
        <f>'1999'!$F33/1000</f>
        <v>0.022240579409459112</v>
      </c>
      <c r="N33" s="32">
        <f>'2000'!$F33/1000</f>
        <v>0.021974461746209983</v>
      </c>
      <c r="O33" s="32">
        <f>'2001'!$F33/1000</f>
        <v>0.018472001662296615</v>
      </c>
      <c r="P33" s="32">
        <f>'2002'!$F33/1000</f>
        <v>0.01723467195316949</v>
      </c>
      <c r="Q33" s="32">
        <f>'2003'!$F33/1000</f>
        <v>0.016959708685219607</v>
      </c>
      <c r="R33" s="32">
        <f>'2004'!$F33/1000</f>
        <v>0.017090610625595283</v>
      </c>
      <c r="S33" s="32">
        <f>'2005'!$F33/1000</f>
        <v>0.0167443899113343</v>
      </c>
      <c r="T33" s="59"/>
    </row>
    <row r="34" spans="1:20" ht="11.25">
      <c r="A34" s="12"/>
      <c r="B34" s="13" t="s">
        <v>31</v>
      </c>
      <c r="C34" s="4" t="s">
        <v>32</v>
      </c>
      <c r="D34" s="31">
        <f>'1990'!$F34/1000</f>
        <v>0.0364382928</v>
      </c>
      <c r="E34" s="32">
        <f>'1991'!$F34/1000</f>
        <v>0.038083983599999996</v>
      </c>
      <c r="F34" s="32">
        <f>'1992'!$F34/1000</f>
        <v>0.0369983016</v>
      </c>
      <c r="G34" s="32">
        <f>'1993'!$F34/1000</f>
        <v>0.0390255528</v>
      </c>
      <c r="H34" s="32">
        <f>'1994'!$F34/1000</f>
        <v>0.0381393</v>
      </c>
      <c r="I34" s="32">
        <f>'1995'!$F34/1000</f>
        <v>0.021762</v>
      </c>
      <c r="J34" s="32">
        <f>'1996'!$F34/1000</f>
        <v>0.023374</v>
      </c>
      <c r="K34" s="32">
        <f>'1997'!$F34/1000</f>
        <v>0.025668</v>
      </c>
      <c r="L34" s="32">
        <f>'1998'!$F34/1000</f>
        <v>0.024954999999999998</v>
      </c>
      <c r="M34" s="32">
        <f>'1999'!$F34/1000</f>
        <v>0.046159</v>
      </c>
      <c r="N34" s="32">
        <f>'2000'!$F34/1000</f>
        <v>0.052421</v>
      </c>
      <c r="O34" s="32">
        <f>'2001'!$F34/1000</f>
        <v>0.051553</v>
      </c>
      <c r="P34" s="32">
        <f>'2002'!$F34/1000</f>
        <v>0.051491</v>
      </c>
      <c r="Q34" s="32">
        <f>'2003'!$F34/1000</f>
        <v>0.048979999999999996</v>
      </c>
      <c r="R34" s="32">
        <f>'2004'!$F34/1000</f>
        <v>0.050406</v>
      </c>
      <c r="S34" s="32">
        <f>'2005'!$F34/1000</f>
        <v>0.05084</v>
      </c>
      <c r="T34" s="59"/>
    </row>
    <row r="35" spans="1:20" ht="11.25">
      <c r="A35" s="18"/>
      <c r="B35" s="19" t="s">
        <v>13</v>
      </c>
      <c r="C35" s="25" t="s">
        <v>9</v>
      </c>
      <c r="D35" s="33">
        <f>'1990'!$F35/1000</f>
        <v>0</v>
      </c>
      <c r="E35" s="34">
        <f>'1991'!$F35/1000</f>
        <v>0</v>
      </c>
      <c r="F35" s="34">
        <f>'1992'!$F35/1000</f>
        <v>0</v>
      </c>
      <c r="G35" s="34">
        <f>'1993'!$F35/1000</f>
        <v>0</v>
      </c>
      <c r="H35" s="34">
        <f>'1994'!$F35/1000</f>
        <v>0</v>
      </c>
      <c r="I35" s="34">
        <f>'1995'!$F35/1000</f>
        <v>0</v>
      </c>
      <c r="J35" s="34">
        <f>'1996'!$F35/1000</f>
        <v>0</v>
      </c>
      <c r="K35" s="34">
        <f>'1997'!$F35/1000</f>
        <v>0</v>
      </c>
      <c r="L35" s="34">
        <f>'1998'!$F35/1000</f>
        <v>0</v>
      </c>
      <c r="M35" s="34">
        <f>'1999'!$F35/1000</f>
        <v>0</v>
      </c>
      <c r="N35" s="34">
        <f>'2000'!$F35/1000</f>
        <v>0</v>
      </c>
      <c r="O35" s="34">
        <f>'2001'!$F35/1000</f>
        <v>0</v>
      </c>
      <c r="P35" s="34">
        <f>'2002'!$F35/1000</f>
        <v>0</v>
      </c>
      <c r="Q35" s="34">
        <f>'2003'!$F35/1000</f>
        <v>0</v>
      </c>
      <c r="R35" s="34">
        <f>'2004'!$F35/1000</f>
        <v>0</v>
      </c>
      <c r="S35" s="34">
        <f>'2005'!$F35/1000</f>
        <v>0</v>
      </c>
      <c r="T35" s="60"/>
    </row>
    <row r="36" spans="1:20" ht="11.25">
      <c r="A36" s="12"/>
      <c r="B36" s="13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9"/>
    </row>
    <row r="37" spans="1:20" s="5" customFormat="1" ht="11.25">
      <c r="A37" s="20" t="s">
        <v>58</v>
      </c>
      <c r="B37" s="21"/>
      <c r="C37" s="22"/>
      <c r="D37" s="29">
        <f>'1990'!$F37/1000</f>
        <v>62.797561988177506</v>
      </c>
      <c r="E37" s="30">
        <f>'1991'!$F37/1000</f>
        <v>60.60826188279621</v>
      </c>
      <c r="F37" s="30">
        <f>'1992'!$F37/1000</f>
        <v>61.144524388202846</v>
      </c>
      <c r="G37" s="30">
        <f>'1993'!$F37/1000</f>
        <v>56.934639857984024</v>
      </c>
      <c r="H37" s="30">
        <f>'1994'!$F37/1000</f>
        <v>57.330960334857046</v>
      </c>
      <c r="I37" s="30">
        <f>'1995'!$F37/1000</f>
        <v>57.837405421949406</v>
      </c>
      <c r="J37" s="30">
        <f>'1996'!$F37/1000</f>
        <v>58.55200161782646</v>
      </c>
      <c r="K37" s="30">
        <f>'1997'!$F37/1000</f>
        <v>59.999633194325924</v>
      </c>
      <c r="L37" s="30">
        <f>'1998'!$F37/1000</f>
        <v>59.88887580732259</v>
      </c>
      <c r="M37" s="30">
        <f>'1999'!$F37/1000</f>
        <v>59.0040391255005</v>
      </c>
      <c r="N37" s="30">
        <f>'2000'!$F37/1000</f>
        <v>59.48853130030806</v>
      </c>
      <c r="O37" s="30">
        <f>'2001'!$F37/1000</f>
        <v>56.954220333780434</v>
      </c>
      <c r="P37" s="30">
        <f>'2002'!$F37/1000</f>
        <v>57.33829291772562</v>
      </c>
      <c r="Q37" s="30">
        <f>'2003'!$F37/1000</f>
        <v>54.95109823497708</v>
      </c>
      <c r="R37" s="30">
        <f>'2004'!$F37/1000</f>
        <v>55.35117409591302</v>
      </c>
      <c r="S37" s="30">
        <f>'2005'!$F37/1000</f>
        <v>54.708792222027625</v>
      </c>
      <c r="T37" s="57">
        <f>S37/D37-1</f>
        <v>-0.12880706686786192</v>
      </c>
    </row>
    <row r="38" spans="1:20" ht="11.25">
      <c r="A38" s="12"/>
      <c r="B38" s="13" t="s">
        <v>59</v>
      </c>
      <c r="C38" s="2" t="s">
        <v>33</v>
      </c>
      <c r="D38" s="31">
        <f>'1990'!$F38/1000</f>
        <v>0.077381454241007</v>
      </c>
      <c r="E38" s="32">
        <f>'1991'!$F38/1000</f>
        <v>0.08170244058388373</v>
      </c>
      <c r="F38" s="32">
        <f>'1992'!$F38/1000</f>
        <v>0.08057721504158123</v>
      </c>
      <c r="G38" s="32">
        <f>'1993'!$F38/1000</f>
        <v>0.07610980891238259</v>
      </c>
      <c r="H38" s="32">
        <f>'1994'!$F38/1000</f>
        <v>0.07238376576433003</v>
      </c>
      <c r="I38" s="32">
        <f>'1995'!$F38/1000</f>
        <v>0.07628249219753086</v>
      </c>
      <c r="J38" s="32">
        <f>'1996'!$F38/1000</f>
        <v>0.07881564168909048</v>
      </c>
      <c r="K38" s="32">
        <f>'1997'!$F38/1000</f>
        <v>0.07835222862512643</v>
      </c>
      <c r="L38" s="32">
        <f>'1998'!$F38/1000</f>
        <v>0.07922743031168682</v>
      </c>
      <c r="M38" s="32">
        <f>'1999'!$F38/1000</f>
        <v>0.07982464248235432</v>
      </c>
      <c r="N38" s="32">
        <f>'2000'!$F38/1000</f>
        <v>0.07738182040778381</v>
      </c>
      <c r="O38" s="32">
        <f>'2001'!$F38/1000</f>
        <v>0.07895291509460421</v>
      </c>
      <c r="P38" s="32">
        <f>'2002'!$F38/1000</f>
        <v>0.07784544391573117</v>
      </c>
      <c r="Q38" s="32">
        <f>'2003'!$F38/1000</f>
        <v>0.07288437189228032</v>
      </c>
      <c r="R38" s="32">
        <f>'2004'!$F38/1000</f>
        <v>0.07566112817183</v>
      </c>
      <c r="S38" s="32">
        <f>'2005'!$F38/1000</f>
        <v>0.07384459017183001</v>
      </c>
      <c r="T38" s="59"/>
    </row>
    <row r="39" spans="1:20" ht="11.25">
      <c r="A39" s="12"/>
      <c r="B39" s="13" t="s">
        <v>34</v>
      </c>
      <c r="C39" s="2" t="s">
        <v>35</v>
      </c>
      <c r="D39" s="31">
        <f>'1990'!$F39/1000</f>
        <v>55.881458502813956</v>
      </c>
      <c r="E39" s="32">
        <f>'1991'!$F39/1000</f>
        <v>53.8053415791847</v>
      </c>
      <c r="F39" s="32">
        <f>'1992'!$F39/1000</f>
        <v>54.43620698447598</v>
      </c>
      <c r="G39" s="32">
        <f>'1993'!$F39/1000</f>
        <v>50.289714960681096</v>
      </c>
      <c r="H39" s="32">
        <f>'1994'!$F39/1000</f>
        <v>50.68901539667779</v>
      </c>
      <c r="I39" s="32">
        <f>'1995'!$F39/1000</f>
        <v>51.17496315763481</v>
      </c>
      <c r="J39" s="32">
        <f>'1996'!$F39/1000</f>
        <v>51.87217228418747</v>
      </c>
      <c r="K39" s="32">
        <f>'1997'!$F39/1000</f>
        <v>53.3849492316398</v>
      </c>
      <c r="L39" s="32">
        <f>'1998'!$F39/1000</f>
        <v>53.31586106505016</v>
      </c>
      <c r="M39" s="32">
        <f>'1999'!$F39/1000</f>
        <v>52.50680389406829</v>
      </c>
      <c r="N39" s="32">
        <f>'2000'!$F39/1000</f>
        <v>52.95964715935769</v>
      </c>
      <c r="O39" s="32">
        <f>'2001'!$F39/1000</f>
        <v>50.375321401789456</v>
      </c>
      <c r="P39" s="32">
        <f>'2002'!$F39/1000</f>
        <v>50.87304234344801</v>
      </c>
      <c r="Q39" s="32">
        <f>'2003'!$F39/1000</f>
        <v>48.65729089726617</v>
      </c>
      <c r="R39" s="32">
        <f>'2004'!$F39/1000</f>
        <v>49.21371203497812</v>
      </c>
      <c r="S39" s="32">
        <f>'2005'!$F39/1000</f>
        <v>48.634169399626195</v>
      </c>
      <c r="T39" s="59"/>
    </row>
    <row r="40" spans="1:20" ht="11.25">
      <c r="A40" s="12"/>
      <c r="B40" s="13" t="s">
        <v>36</v>
      </c>
      <c r="C40" s="2" t="s">
        <v>37</v>
      </c>
      <c r="D40" s="31">
        <f>'1990'!$F40/1000</f>
        <v>0</v>
      </c>
      <c r="E40" s="32">
        <f>'1991'!$F40/1000</f>
        <v>0</v>
      </c>
      <c r="F40" s="32">
        <f>'1992'!$F40/1000</f>
        <v>0</v>
      </c>
      <c r="G40" s="32">
        <f>'1993'!$F40/1000</f>
        <v>0</v>
      </c>
      <c r="H40" s="32">
        <f>'1994'!$F40/1000</f>
        <v>0</v>
      </c>
      <c r="I40" s="32">
        <f>'1995'!$F40/1000</f>
        <v>0</v>
      </c>
      <c r="J40" s="32">
        <f>'1996'!$F40/1000</f>
        <v>0</v>
      </c>
      <c r="K40" s="32">
        <f>'1997'!$F40/1000</f>
        <v>0</v>
      </c>
      <c r="L40" s="32">
        <f>'1998'!$F40/1000</f>
        <v>0</v>
      </c>
      <c r="M40" s="32">
        <f>'1999'!$F40/1000</f>
        <v>0</v>
      </c>
      <c r="N40" s="32">
        <f>'2000'!$F40/1000</f>
        <v>0</v>
      </c>
      <c r="O40" s="32">
        <f>'2001'!$F40/1000</f>
        <v>0</v>
      </c>
      <c r="P40" s="32">
        <f>'2002'!$F40/1000</f>
        <v>0</v>
      </c>
      <c r="Q40" s="32">
        <f>'2003'!$F40/1000</f>
        <v>0</v>
      </c>
      <c r="R40" s="32">
        <f>'2004'!$F40/1000</f>
        <v>0</v>
      </c>
      <c r="S40" s="32">
        <f>'2005'!$F40/1000</f>
        <v>0</v>
      </c>
      <c r="T40" s="59"/>
    </row>
    <row r="41" spans="1:20" ht="11.25">
      <c r="A41" s="12"/>
      <c r="B41" s="13" t="s">
        <v>38</v>
      </c>
      <c r="C41" s="2" t="s">
        <v>39</v>
      </c>
      <c r="D41" s="31">
        <f>'1990'!$F41/1000</f>
        <v>6.838722031122544</v>
      </c>
      <c r="E41" s="32">
        <f>'1991'!$F41/1000</f>
        <v>6.721217863027624</v>
      </c>
      <c r="F41" s="32">
        <f>'1992'!$F41/1000</f>
        <v>6.62774018868528</v>
      </c>
      <c r="G41" s="32">
        <f>'1993'!$F41/1000</f>
        <v>6.5688150883905445</v>
      </c>
      <c r="H41" s="32">
        <f>'1994'!$F41/1000</f>
        <v>6.569561172414927</v>
      </c>
      <c r="I41" s="32">
        <f>'1995'!$F41/1000</f>
        <v>6.586159772117067</v>
      </c>
      <c r="J41" s="32">
        <f>'1996'!$F41/1000</f>
        <v>6.601013691949901</v>
      </c>
      <c r="K41" s="32">
        <f>'1997'!$F41/1000</f>
        <v>6.536331734060991</v>
      </c>
      <c r="L41" s="32">
        <f>'1998'!$F41/1000</f>
        <v>6.49378731196075</v>
      </c>
      <c r="M41" s="32">
        <f>'1999'!$F41/1000</f>
        <v>6.4174105889498545</v>
      </c>
      <c r="N41" s="32">
        <f>'2000'!$F41/1000</f>
        <v>6.4515023205425885</v>
      </c>
      <c r="O41" s="32">
        <f>'2001'!$F41/1000</f>
        <v>6.49994601689637</v>
      </c>
      <c r="P41" s="32">
        <f>'2002'!$F41/1000</f>
        <v>6.387405130361877</v>
      </c>
      <c r="Q41" s="32">
        <f>'2003'!$F41/1000</f>
        <v>6.220922965818626</v>
      </c>
      <c r="R41" s="32">
        <f>'2004'!$F41/1000</f>
        <v>6.061800932763062</v>
      </c>
      <c r="S41" s="32">
        <f>'2005'!$F41/1000</f>
        <v>6.000778232229595</v>
      </c>
      <c r="T41" s="59"/>
    </row>
    <row r="42" spans="1:20" ht="11.25">
      <c r="A42" s="18"/>
      <c r="B42" s="19" t="s">
        <v>60</v>
      </c>
      <c r="C42" s="23" t="s">
        <v>40</v>
      </c>
      <c r="D42" s="33">
        <f>'1990'!$F42/1000</f>
        <v>0</v>
      </c>
      <c r="E42" s="34">
        <f>'1991'!$F42/1000</f>
        <v>0</v>
      </c>
      <c r="F42" s="34">
        <f>'1992'!$F42/1000</f>
        <v>0</v>
      </c>
      <c r="G42" s="34">
        <f>'1993'!$F42/1000</f>
        <v>0</v>
      </c>
      <c r="H42" s="34">
        <f>'1994'!$F42/1000</f>
        <v>0</v>
      </c>
      <c r="I42" s="34">
        <f>'1995'!$F42/1000</f>
        <v>0</v>
      </c>
      <c r="J42" s="34">
        <f>'1996'!$F42/1000</f>
        <v>0</v>
      </c>
      <c r="K42" s="34">
        <f>'1997'!$F42/1000</f>
        <v>0</v>
      </c>
      <c r="L42" s="34">
        <f>'1998'!$F42/1000</f>
        <v>0</v>
      </c>
      <c r="M42" s="34">
        <f>'1999'!$F42/1000</f>
        <v>0</v>
      </c>
      <c r="N42" s="34">
        <f>'2000'!$F42/1000</f>
        <v>0</v>
      </c>
      <c r="O42" s="34">
        <f>'2001'!$F42/1000</f>
        <v>0</v>
      </c>
      <c r="P42" s="34">
        <f>'2002'!$F42/1000</f>
        <v>0</v>
      </c>
      <c r="Q42" s="34">
        <f>'2003'!$F42/1000</f>
        <v>0</v>
      </c>
      <c r="R42" s="34">
        <f>'2004'!$F42/1000</f>
        <v>0</v>
      </c>
      <c r="S42" s="34">
        <f>'2005'!$F42/1000</f>
        <v>0</v>
      </c>
      <c r="T42" s="60"/>
    </row>
    <row r="43" spans="1:20" ht="11.25">
      <c r="A43" s="12"/>
      <c r="B43" s="13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59"/>
    </row>
    <row r="44" spans="1:20" s="5" customFormat="1" ht="11.25">
      <c r="A44" s="20" t="s">
        <v>62</v>
      </c>
      <c r="B44" s="21"/>
      <c r="C44" s="22"/>
      <c r="D44" s="29">
        <f>'1990'!$F44/1000</f>
        <v>1.6038326131996334</v>
      </c>
      <c r="E44" s="30">
        <f>'1991'!$F44/1000</f>
        <v>1.6110697637378977</v>
      </c>
      <c r="F44" s="30">
        <f>'1992'!$F44/1000</f>
        <v>1.606984845390801</v>
      </c>
      <c r="G44" s="30">
        <f>'1993'!$F44/1000</f>
        <v>1.6114078072372962</v>
      </c>
      <c r="H44" s="30">
        <f>'1994'!$F44/1000</f>
        <v>1.6126766219790358</v>
      </c>
      <c r="I44" s="30">
        <f>'1995'!$F44/1000</f>
        <v>1.6247105398688981</v>
      </c>
      <c r="J44" s="30">
        <f>'1996'!$F44/1000</f>
        <v>1.620758807687067</v>
      </c>
      <c r="K44" s="30">
        <f>'1997'!$F44/1000</f>
        <v>1.5749642646078892</v>
      </c>
      <c r="L44" s="30">
        <f>'1998'!$F44/1000</f>
        <v>1.5447751951368978</v>
      </c>
      <c r="M44" s="30">
        <f>'1999'!$F44/1000</f>
        <v>1.5659693932002994</v>
      </c>
      <c r="N44" s="30">
        <f>'2000'!$F44/1000</f>
        <v>1.7145041316516947</v>
      </c>
      <c r="O44" s="30">
        <f>'2001'!$F44/1000</f>
        <v>1.5947403963852487</v>
      </c>
      <c r="P44" s="30">
        <f>'2002'!$F44/1000</f>
        <v>1.5991550936995758</v>
      </c>
      <c r="Q44" s="30">
        <f>'2003'!$F44/1000</f>
        <v>1.595525756341257</v>
      </c>
      <c r="R44" s="30">
        <f>'2004'!$F44/1000</f>
        <v>1.6252821638329993</v>
      </c>
      <c r="S44" s="30">
        <f>'2005'!$F44/1000</f>
        <v>1.634427595794596</v>
      </c>
      <c r="T44" s="57">
        <f>S44/D44-1</f>
        <v>0.019076169385236375</v>
      </c>
    </row>
    <row r="45" spans="1:20" ht="11.25">
      <c r="A45" s="12"/>
      <c r="B45" s="13" t="s">
        <v>41</v>
      </c>
      <c r="C45" s="2" t="s">
        <v>42</v>
      </c>
      <c r="D45" s="31">
        <f>'1990'!$F45/1000</f>
        <v>0</v>
      </c>
      <c r="E45" s="32">
        <f>'1991'!$F45/1000</f>
        <v>0</v>
      </c>
      <c r="F45" s="32">
        <f>'1992'!$F45/1000</f>
        <v>0</v>
      </c>
      <c r="G45" s="32">
        <f>'1993'!$F45/1000</f>
        <v>0</v>
      </c>
      <c r="H45" s="32">
        <f>'1994'!$F45/1000</f>
        <v>0</v>
      </c>
      <c r="I45" s="32">
        <f>'1995'!$F45/1000</f>
        <v>0</v>
      </c>
      <c r="J45" s="32">
        <f>'1996'!$F45/1000</f>
        <v>0</v>
      </c>
      <c r="K45" s="32">
        <f>'1997'!$F45/1000</f>
        <v>0</v>
      </c>
      <c r="L45" s="32">
        <f>'1998'!$F45/1000</f>
        <v>0</v>
      </c>
      <c r="M45" s="32">
        <f>'1999'!$F45/1000</f>
        <v>0</v>
      </c>
      <c r="N45" s="32">
        <f>'2000'!$F45/1000</f>
        <v>0</v>
      </c>
      <c r="O45" s="32">
        <f>'2001'!$F45/1000</f>
        <v>0</v>
      </c>
      <c r="P45" s="32">
        <f>'2002'!$F45/1000</f>
        <v>0</v>
      </c>
      <c r="Q45" s="32">
        <f>'2003'!$F45/1000</f>
        <v>0</v>
      </c>
      <c r="R45" s="32">
        <f>'2004'!$F45/1000</f>
        <v>0</v>
      </c>
      <c r="S45" s="32">
        <f>'2005'!$F45/1000</f>
        <v>0</v>
      </c>
      <c r="T45" s="59"/>
    </row>
    <row r="46" spans="1:20" ht="11.25">
      <c r="A46" s="12"/>
      <c r="B46" s="13" t="s">
        <v>115</v>
      </c>
      <c r="C46" s="2" t="s">
        <v>43</v>
      </c>
      <c r="D46" s="31">
        <f>'1990'!$F46/1000</f>
        <v>0.17749842038296107</v>
      </c>
      <c r="E46" s="32">
        <f>'1991'!$F46/1000</f>
        <v>0.1794942045189885</v>
      </c>
      <c r="F46" s="32">
        <f>'1992'!$F46/1000</f>
        <v>0.18169718240118127</v>
      </c>
      <c r="G46" s="32">
        <f>'1993'!$F46/1000</f>
        <v>0.18153745640453278</v>
      </c>
      <c r="H46" s="32">
        <f>'1994'!$F46/1000</f>
        <v>0.18356252356022548</v>
      </c>
      <c r="I46" s="32">
        <f>'1995'!$F46/1000</f>
        <v>0.18238471483428897</v>
      </c>
      <c r="J46" s="32">
        <f>'1996'!$F46/1000</f>
        <v>0.1787981767888042</v>
      </c>
      <c r="K46" s="32">
        <f>'1997'!$F46/1000</f>
        <v>0.16794110163393847</v>
      </c>
      <c r="L46" s="32">
        <f>'1998'!$F46/1000</f>
        <v>0.1585049026916593</v>
      </c>
      <c r="M46" s="32">
        <f>'1999'!$F46/1000</f>
        <v>0.14712029074930214</v>
      </c>
      <c r="N46" s="32">
        <f>'2000'!$F46/1000</f>
        <v>0.15038896933538098</v>
      </c>
      <c r="O46" s="32">
        <f>'2001'!$F46/1000</f>
        <v>0.1396190906598187</v>
      </c>
      <c r="P46" s="32">
        <f>'2002'!$F46/1000</f>
        <v>0.13777664598811207</v>
      </c>
      <c r="Q46" s="32">
        <f>'2003'!$F46/1000</f>
        <v>0.1344636866933179</v>
      </c>
      <c r="R46" s="32">
        <f>'2004'!$F46/1000</f>
        <v>0.1390523626032309</v>
      </c>
      <c r="S46" s="32">
        <f>'2005'!$F46/1000</f>
        <v>0.13654528455234555</v>
      </c>
      <c r="T46" s="59"/>
    </row>
    <row r="47" spans="1:20" ht="11.25">
      <c r="A47" s="12"/>
      <c r="B47" s="13" t="s">
        <v>44</v>
      </c>
      <c r="C47" s="2" t="s">
        <v>45</v>
      </c>
      <c r="D47" s="31">
        <f>'1990'!$F47/1000</f>
        <v>1.3528092489613286</v>
      </c>
      <c r="E47" s="32">
        <f>'1991'!$F47/1000</f>
        <v>1.3561897574771287</v>
      </c>
      <c r="F47" s="32">
        <f>'1992'!$F47/1000</f>
        <v>1.3479939065274316</v>
      </c>
      <c r="G47" s="32">
        <f>'1993'!$F47/1000</f>
        <v>1.350620350832763</v>
      </c>
      <c r="H47" s="32">
        <f>'1994'!$F47/1000</f>
        <v>1.340745260626002</v>
      </c>
      <c r="I47" s="32">
        <f>'1995'!$F47/1000</f>
        <v>1.3426258250346093</v>
      </c>
      <c r="J47" s="32">
        <f>'1996'!$F47/1000</f>
        <v>1.3320856308982627</v>
      </c>
      <c r="K47" s="32">
        <f>'1997'!$F47/1000</f>
        <v>1.2974731629739509</v>
      </c>
      <c r="L47" s="32">
        <f>'1998'!$F47/1000</f>
        <v>1.2623902924452384</v>
      </c>
      <c r="M47" s="32">
        <f>'1999'!$F47/1000</f>
        <v>1.2518991024509973</v>
      </c>
      <c r="N47" s="32">
        <f>'2000'!$F47/1000</f>
        <v>1.3797651623163139</v>
      </c>
      <c r="O47" s="32">
        <f>'2001'!$F47/1000</f>
        <v>1.2626213057254299</v>
      </c>
      <c r="P47" s="32">
        <f>'2002'!$F47/1000</f>
        <v>1.2607284477114635</v>
      </c>
      <c r="Q47" s="32">
        <f>'2003'!$F47/1000</f>
        <v>1.2585620696479392</v>
      </c>
      <c r="R47" s="32">
        <f>'2004'!$F47/1000</f>
        <v>1.2560798012297683</v>
      </c>
      <c r="S47" s="32">
        <f>'2005'!$F47/1000</f>
        <v>1.2532328612422505</v>
      </c>
      <c r="T47" s="59"/>
    </row>
    <row r="48" spans="1:20" ht="11.25">
      <c r="A48" s="18"/>
      <c r="B48" s="19" t="s">
        <v>46</v>
      </c>
      <c r="C48" s="23" t="s">
        <v>47</v>
      </c>
      <c r="D48" s="33">
        <f>'1990'!$F48/1000</f>
        <v>0.07352494385534364</v>
      </c>
      <c r="E48" s="34">
        <f>'1991'!$F48/1000</f>
        <v>0.07538580174178025</v>
      </c>
      <c r="F48" s="34">
        <f>'1992'!$F48/1000</f>
        <v>0.07729375646218845</v>
      </c>
      <c r="G48" s="34">
        <f>'1993'!$F48/1000</f>
        <v>0.07925000000000013</v>
      </c>
      <c r="H48" s="34">
        <f>'1994'!$F48/1000</f>
        <v>0.08836883779280856</v>
      </c>
      <c r="I48" s="34">
        <f>'1995'!$F48/1000</f>
        <v>0.09969999999999986</v>
      </c>
      <c r="J48" s="34">
        <f>'1996'!$F48/1000</f>
        <v>0.109875</v>
      </c>
      <c r="K48" s="34">
        <f>'1997'!$F48/1000</f>
        <v>0.10955</v>
      </c>
      <c r="L48" s="34">
        <f>'1998'!$F48/1000</f>
        <v>0.12387999999999999</v>
      </c>
      <c r="M48" s="34">
        <f>'1999'!$F48/1000</f>
        <v>0.16695</v>
      </c>
      <c r="N48" s="34">
        <f>'2000'!$F48/1000</f>
        <v>0.18434999999999999</v>
      </c>
      <c r="O48" s="34">
        <f>'2001'!$F48/1000</f>
        <v>0.1925</v>
      </c>
      <c r="P48" s="34">
        <f>'2002'!$F48/1000</f>
        <v>0.20065</v>
      </c>
      <c r="Q48" s="34">
        <f>'2003'!$F48/1000</f>
        <v>0.2025</v>
      </c>
      <c r="R48" s="34">
        <f>'2004'!$F48/1000</f>
        <v>0.23015</v>
      </c>
      <c r="S48" s="34">
        <f>'2005'!$F48/1000</f>
        <v>0.24464944999999988</v>
      </c>
      <c r="T48" s="60"/>
    </row>
    <row r="49" spans="1:20" ht="11.25">
      <c r="A49" s="12"/>
      <c r="B49" s="13"/>
      <c r="C49" s="2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59"/>
    </row>
    <row r="50" spans="1:20" s="9" customFormat="1" ht="12">
      <c r="A50" s="14" t="s">
        <v>124</v>
      </c>
      <c r="B50" s="15"/>
      <c r="D50" s="65">
        <f>'1990'!$F50/1000</f>
        <v>93.1194328372682</v>
      </c>
      <c r="E50" s="35">
        <f>'1991'!$F50/1000</f>
        <v>91.68069775455211</v>
      </c>
      <c r="F50" s="35">
        <f>'1992'!$F50/1000</f>
        <v>92.7232996758826</v>
      </c>
      <c r="G50" s="35">
        <f>'1993'!$F50/1000</f>
        <v>88.41794654624196</v>
      </c>
      <c r="H50" s="35">
        <f>'1994'!$F50/1000</f>
        <v>89.59229128696269</v>
      </c>
      <c r="I50" s="35">
        <f>'1995'!$F50/1000</f>
        <v>91.27835379199352</v>
      </c>
      <c r="J50" s="35">
        <f>'1996'!$F50/1000</f>
        <v>92.63063737976465</v>
      </c>
      <c r="K50" s="35">
        <f>'1997'!$F50/1000</f>
        <v>93.89111901443437</v>
      </c>
      <c r="L50" s="35">
        <f>'1998'!$F50/1000</f>
        <v>86.82307496282492</v>
      </c>
      <c r="M50" s="35">
        <f>'1999'!$F50/1000</f>
        <v>80.60051422574438</v>
      </c>
      <c r="N50" s="35">
        <f>'2000'!$F50/1000</f>
        <v>79.99859791156416</v>
      </c>
      <c r="O50" s="35">
        <f>'2001'!$F50/1000</f>
        <v>77.58201735202024</v>
      </c>
      <c r="P50" s="35">
        <f>'2002'!$F50/1000</f>
        <v>75.72291521774012</v>
      </c>
      <c r="Q50" s="35">
        <f>'2003'!$F50/1000</f>
        <v>73.40048631711743</v>
      </c>
      <c r="R50" s="35">
        <f>'2004'!$F50/1000</f>
        <v>71.06378423452524</v>
      </c>
      <c r="S50" s="35">
        <f>'2005'!$F50/1000</f>
        <v>70.53543471737679</v>
      </c>
      <c r="T50" s="58">
        <f>S50/D50-1</f>
        <v>-0.24252723015783728</v>
      </c>
    </row>
    <row r="51" spans="1:20" ht="11.25">
      <c r="A51" s="12"/>
      <c r="B51" s="13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59"/>
    </row>
    <row r="52" spans="1:20" s="5" customFormat="1" ht="11.25">
      <c r="A52" s="66" t="s">
        <v>102</v>
      </c>
      <c r="B52" s="67"/>
      <c r="C52" s="73">
        <v>5</v>
      </c>
      <c r="D52" s="68">
        <f>'1990'!$F52/1000</f>
        <v>2.878929193770155</v>
      </c>
      <c r="E52" s="69">
        <f>'1991'!$F52/1000</f>
        <v>2.844782482650849</v>
      </c>
      <c r="F52" s="69">
        <f>'1992'!$F52/1000</f>
        <v>2.839228422777606</v>
      </c>
      <c r="G52" s="69">
        <f>'1993'!$F52/1000</f>
        <v>2.4195135443392854</v>
      </c>
      <c r="H52" s="69">
        <f>'1994'!$F52/1000</f>
        <v>2.3936070923091943</v>
      </c>
      <c r="I52" s="69">
        <f>'1995'!$F52/1000</f>
        <v>2.3666367284439134</v>
      </c>
      <c r="J52" s="69">
        <f>'1996'!$F52/1000</f>
        <v>2.3324604598387935</v>
      </c>
      <c r="K52" s="69">
        <f>'1997'!$F52/1000</f>
        <v>2.3080625511384225</v>
      </c>
      <c r="L52" s="69">
        <f>'1998'!$F52/1000</f>
        <v>2.2436637192193807</v>
      </c>
      <c r="M52" s="69">
        <f>'1999'!$F52/1000</f>
        <v>2.1727364210487323</v>
      </c>
      <c r="N52" s="69">
        <f>'2000'!$F52/1000</f>
        <v>2.130298384074502</v>
      </c>
      <c r="O52" s="69">
        <f>'2001'!$F52/1000</f>
        <v>2.048229776678791</v>
      </c>
      <c r="P52" s="69">
        <f>'2002'!$F52/1000</f>
        <v>1.9799885567224345</v>
      </c>
      <c r="Q52" s="69">
        <f>'2003'!$F52/1000</f>
        <v>1.9140959658386443</v>
      </c>
      <c r="R52" s="69">
        <f>'2004'!$F52/1000</f>
        <v>1.7994181139701462</v>
      </c>
      <c r="S52" s="69">
        <f>'2005'!$F52/1000</f>
        <v>1.7243936047471509</v>
      </c>
      <c r="T52" s="70">
        <f>S52/D52-1</f>
        <v>-0.4010295187256969</v>
      </c>
    </row>
    <row r="53" spans="1:20" ht="11.25">
      <c r="A53" s="12"/>
      <c r="B53" s="13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59"/>
    </row>
    <row r="54" spans="1:20" s="9" customFormat="1" ht="12">
      <c r="A54" s="16" t="s">
        <v>125</v>
      </c>
      <c r="B54" s="17"/>
      <c r="C54" s="26"/>
      <c r="D54" s="63">
        <f>'1990'!$F54/1000</f>
        <v>95.99836203103835</v>
      </c>
      <c r="E54" s="64">
        <f>'1991'!$F54/1000</f>
        <v>94.52548023720296</v>
      </c>
      <c r="F54" s="64">
        <f>'1992'!$F54/1000</f>
        <v>95.56252809866021</v>
      </c>
      <c r="G54" s="64">
        <f>'1993'!$F54/1000</f>
        <v>90.83746009058125</v>
      </c>
      <c r="H54" s="64">
        <f>'1994'!$F54/1000</f>
        <v>91.98589837927187</v>
      </c>
      <c r="I54" s="64">
        <f>'1995'!$F54/1000</f>
        <v>93.64499052043743</v>
      </c>
      <c r="J54" s="64">
        <f>'1996'!$F54/1000</f>
        <v>94.96309783960345</v>
      </c>
      <c r="K54" s="64">
        <f>'1997'!$F54/1000</f>
        <v>96.1991815655728</v>
      </c>
      <c r="L54" s="64">
        <f>'1998'!$F54/1000</f>
        <v>89.06673868204429</v>
      </c>
      <c r="M54" s="64">
        <f>'1999'!$F54/1000</f>
        <v>82.77325064679312</v>
      </c>
      <c r="N54" s="64">
        <f>'2000'!$F54/1000</f>
        <v>82.12889629563867</v>
      </c>
      <c r="O54" s="64">
        <f>'2001'!$F54/1000</f>
        <v>79.63024712869905</v>
      </c>
      <c r="P54" s="64">
        <f>'2002'!$F54/1000</f>
        <v>77.70290377446257</v>
      </c>
      <c r="Q54" s="64">
        <f>'2003'!$F54/1000</f>
        <v>75.31458228295607</v>
      </c>
      <c r="R54" s="64">
        <f>'2004'!$F54/1000</f>
        <v>72.86320234849538</v>
      </c>
      <c r="S54" s="64">
        <f>'2005'!$F54/1000</f>
        <v>72.25982832212394</v>
      </c>
      <c r="T54" s="61">
        <f>S54/D54-1</f>
        <v>-0.24728061194668338</v>
      </c>
    </row>
    <row r="55" spans="1:19" ht="11.25">
      <c r="A55" s="27" t="s">
        <v>108</v>
      </c>
      <c r="D55" s="8"/>
      <c r="E55" s="8"/>
      <c r="F55" s="50" t="s">
        <v>89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1.25">
      <c r="A56" s="27" t="s">
        <v>109</v>
      </c>
      <c r="D56" s="8"/>
      <c r="E56" s="8"/>
      <c r="F56" s="50" t="s">
        <v>88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1.25">
      <c r="A57" s="27" t="s">
        <v>61</v>
      </c>
      <c r="D57" s="8"/>
      <c r="E57" s="8"/>
      <c r="F57" s="8" t="s">
        <v>103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1" t="s">
        <v>63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4:19" ht="11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4:19" ht="11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4:19" ht="11.2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4:19" ht="11.2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4:19" ht="11.2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4:19" ht="11.2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4:19" ht="11.2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4:19" ht="11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4:19" ht="11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4:19" ht="11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4:19" ht="11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4:19" ht="11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4:19" ht="11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4:19" ht="11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4:19" ht="11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4:19" ht="11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4:19" ht="11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4:19" ht="11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4:19" ht="11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4:19" ht="11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4:19" ht="11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4:19" ht="11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</sheetData>
  <mergeCells count="5">
    <mergeCell ref="A1:U1"/>
    <mergeCell ref="D4:O4"/>
    <mergeCell ref="T4:T5"/>
    <mergeCell ref="A4:B4"/>
    <mergeCell ref="C4:C5"/>
  </mergeCells>
  <printOptions/>
  <pageMargins left="0.7874015748031497" right="0.7874015748031497" top="0.3937007874015748" bottom="0.3937007874015748" header="0.5118110236220472" footer="0.31496062992125984"/>
  <pageSetup horizontalDpi="600" verticalDpi="600" orientation="landscape" paperSize="9" scale="80" r:id="rId1"/>
  <headerFooter alignWithMargins="0">
    <oddFooter>&amp;L&amp;9CITEPA/ 12/01/2006&amp;C&amp;9&amp;P/&amp;N&amp;R&amp;9&amp;F/&amp;A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U80"/>
  <sheetViews>
    <sheetView workbookViewId="0" topLeftCell="A1">
      <selection activeCell="A3" sqref="A3:IV3"/>
    </sheetView>
  </sheetViews>
  <sheetFormatPr defaultColWidth="11.421875" defaultRowHeight="12.75"/>
  <cols>
    <col min="1" max="1" width="11.421875" style="1" customWidth="1"/>
    <col min="2" max="2" width="31.28125" style="1" bestFit="1" customWidth="1"/>
    <col min="3" max="3" width="5.8515625" style="1" bestFit="1" customWidth="1"/>
    <col min="4" max="4" width="7.28125" style="6" customWidth="1"/>
    <col min="5" max="5" width="6.7109375" style="6" customWidth="1"/>
    <col min="6" max="6" width="6.57421875" style="6" customWidth="1"/>
    <col min="7" max="19" width="6.7109375" style="6" customWidth="1"/>
    <col min="20" max="20" width="8.00390625" style="7" customWidth="1"/>
    <col min="21" max="21" width="14.7109375" style="1" bestFit="1" customWidth="1"/>
    <col min="22" max="22" width="12.28125" style="1" bestFit="1" customWidth="1"/>
    <col min="23" max="16384" width="11.421875" style="1" customWidth="1"/>
  </cols>
  <sheetData>
    <row r="1" spans="1:21" ht="12.75">
      <c r="A1" s="85" t="s">
        <v>123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0" ht="11.25">
      <c r="A3" s="5" t="s">
        <v>107</v>
      </c>
      <c r="T3" s="28" t="s">
        <v>130</v>
      </c>
    </row>
    <row r="4" spans="1:20" ht="11.25">
      <c r="A4" s="90" t="s">
        <v>49</v>
      </c>
      <c r="B4" s="91"/>
      <c r="C4" s="92" t="s">
        <v>50</v>
      </c>
      <c r="D4" s="86" t="s">
        <v>118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56"/>
      <c r="Q4" s="56"/>
      <c r="R4" s="56"/>
      <c r="S4" s="56"/>
      <c r="T4" s="88" t="s">
        <v>106</v>
      </c>
    </row>
    <row r="5" spans="1:20" ht="11.25">
      <c r="A5" s="18"/>
      <c r="B5" s="19"/>
      <c r="C5" s="93"/>
      <c r="D5" s="44" t="s">
        <v>75</v>
      </c>
      <c r="E5" s="45" t="s">
        <v>76</v>
      </c>
      <c r="F5" s="45" t="s">
        <v>77</v>
      </c>
      <c r="G5" s="45" t="s">
        <v>78</v>
      </c>
      <c r="H5" s="45" t="s">
        <v>79</v>
      </c>
      <c r="I5" s="45" t="s">
        <v>80</v>
      </c>
      <c r="J5" s="45" t="s">
        <v>81</v>
      </c>
      <c r="K5" s="45" t="s">
        <v>82</v>
      </c>
      <c r="L5" s="45" t="s">
        <v>83</v>
      </c>
      <c r="M5" s="45" t="s">
        <v>84</v>
      </c>
      <c r="N5" s="45" t="s">
        <v>85</v>
      </c>
      <c r="O5" s="45" t="s">
        <v>86</v>
      </c>
      <c r="P5" s="45" t="s">
        <v>90</v>
      </c>
      <c r="Q5" s="45" t="s">
        <v>94</v>
      </c>
      <c r="R5" s="45" t="s">
        <v>104</v>
      </c>
      <c r="S5" s="45" t="s">
        <v>105</v>
      </c>
      <c r="T5" s="89"/>
    </row>
    <row r="6" spans="1:20" s="5" customFormat="1" ht="11.25">
      <c r="A6" s="20" t="s">
        <v>0</v>
      </c>
      <c r="B6" s="21"/>
      <c r="C6" s="22"/>
      <c r="D6" s="29">
        <f>'synthèse-PRG'!E6-'synthèse-CO2'!D6-'synthèse-CH4'!D6-'synthèse-N2O'!D6</f>
        <v>-1.84297022087776E-14</v>
      </c>
      <c r="E6" s="30">
        <f>'synthèse-PRG'!F6-'synthèse-CO2'!E6-'synthèse-CH4'!E6-'synthèse-N2O'!E6</f>
        <v>-1.1102230246251565E-14</v>
      </c>
      <c r="F6" s="30">
        <f>'synthèse-PRG'!G6-'synthèse-CO2'!F6-'synthèse-CH4'!F6-'synthèse-N2O'!F6</f>
        <v>7.993605777301127E-15</v>
      </c>
      <c r="G6" s="30">
        <f>'synthèse-PRG'!H6-'synthèse-CO2'!G6-'synthèse-CH4'!G6-'synthèse-N2O'!G6</f>
        <v>0.09132924392575115</v>
      </c>
      <c r="H6" s="30">
        <f>'synthèse-PRG'!I6-'synthèse-CO2'!H6-'synthèse-CH4'!H6-'synthèse-N2O'!H6</f>
        <v>0.27925077437233803</v>
      </c>
      <c r="I6" s="30">
        <f>'synthèse-PRG'!J6-'synthèse-CO2'!I6-'synthèse-CH4'!I6-'synthèse-N2O'!I6</f>
        <v>0.505519257693412</v>
      </c>
      <c r="J6" s="30">
        <f>'synthèse-PRG'!K6-'synthèse-CO2'!J6-'synthèse-CH4'!J6-'synthèse-N2O'!J6</f>
        <v>0.7561229130105587</v>
      </c>
      <c r="K6" s="30">
        <f>'synthèse-PRG'!L6-'synthèse-CO2'!K6-'synthèse-CH4'!K6-'synthèse-N2O'!K6</f>
        <v>0.9609870475007365</v>
      </c>
      <c r="L6" s="30">
        <f>'synthèse-PRG'!M6-'synthèse-CO2'!L6-'synthèse-CH4'!L6-'synthèse-N2O'!L6</f>
        <v>1.1719260594314136</v>
      </c>
      <c r="M6" s="30">
        <f>'synthèse-PRG'!N6-'synthèse-CO2'!M6-'synthèse-CH4'!M6-'synthèse-N2O'!M6</f>
        <v>1.4524375177945</v>
      </c>
      <c r="N6" s="30">
        <f>'synthèse-PRG'!O6-'synthèse-CO2'!N6-'synthèse-CH4'!N6-'synthèse-N2O'!N6</f>
        <v>1.7134018807849656</v>
      </c>
      <c r="O6" s="30">
        <f>'synthèse-PRG'!P6-'synthèse-CO2'!O6-'synthèse-CH4'!O6-'synthèse-N2O'!O6</f>
        <v>1.8746131800642605</v>
      </c>
      <c r="P6" s="30">
        <f>'synthèse-PRG'!Q6-'synthèse-CO2'!P6-'synthèse-CH4'!P6-'synthèse-N2O'!P6</f>
        <v>2.0749327772099413</v>
      </c>
      <c r="Q6" s="30">
        <f>'synthèse-PRG'!R6-'synthèse-CO2'!Q6-'synthèse-CH4'!Q6-'synthèse-N2O'!Q6</f>
        <v>2.2223500852555302</v>
      </c>
      <c r="R6" s="30">
        <f>'synthèse-PRG'!S6-'synthèse-CO2'!R6-'synthèse-CH4'!R6-'synthèse-N2O'!R6</f>
        <v>2.4144206480146915</v>
      </c>
      <c r="S6" s="30">
        <f>'synthèse-PRG'!T6-'synthèse-CO2'!S6-'synthèse-CH4'!S6-'synthèse-N2O'!S6</f>
        <v>2.4934388033458283</v>
      </c>
      <c r="T6" s="57"/>
    </row>
    <row r="7" spans="1:20" ht="11.25">
      <c r="A7" s="12"/>
      <c r="B7" s="13" t="s">
        <v>54</v>
      </c>
      <c r="C7" s="2" t="s">
        <v>1</v>
      </c>
      <c r="D7" s="31">
        <f>'synthèse-PRG'!E7-'synthèse-CO2'!D7-'synthèse-CH4'!D7-'synthèse-N2O'!D7</f>
        <v>2.983724378680108E-16</v>
      </c>
      <c r="E7" s="32">
        <f>'synthèse-PRG'!F7-'synthèse-CO2'!E7-'synthèse-CH4'!E7-'synthèse-N2O'!E7</f>
        <v>8.951173136040325E-16</v>
      </c>
      <c r="F7" s="32">
        <f>'synthèse-PRG'!G7-'synthèse-CO2'!F7-'synthèse-CH4'!F7-'synthèse-N2O'!F7</f>
        <v>-2.220446049250313E-16</v>
      </c>
      <c r="G7" s="32">
        <f>'synthèse-PRG'!H7-'synthèse-CO2'!G7-'synthèse-CH4'!G7-'synthèse-N2O'!G7</f>
        <v>6.730727086790012E-16</v>
      </c>
      <c r="H7" s="32">
        <f>'synthèse-PRG'!I7-'synthèse-CO2'!H7-'synthèse-CH4'!H7-'synthèse-N2O'!H7</f>
        <v>0</v>
      </c>
      <c r="I7" s="32">
        <f>'synthèse-PRG'!J7-'synthèse-CO2'!I7-'synthèse-CH4'!I7-'synthèse-N2O'!I7</f>
        <v>-6.245004513516506E-17</v>
      </c>
      <c r="J7" s="32">
        <f>'synthèse-PRG'!K7-'synthèse-CO2'!J7-'synthèse-CH4'!J7-'synthèse-N2O'!J7</f>
        <v>2.706168622523819E-16</v>
      </c>
      <c r="K7" s="32">
        <f>'synthèse-PRG'!L7-'synthèse-CO2'!K7-'synthèse-CH4'!K7-'synthèse-N2O'!K7</f>
        <v>-1.5265566588595902E-16</v>
      </c>
      <c r="L7" s="32">
        <f>'synthèse-PRG'!M7-'synthèse-CO2'!L7-'synthèse-CH4'!L7-'synthèse-N2O'!L7</f>
        <v>1.457167719820518E-16</v>
      </c>
      <c r="M7" s="32">
        <f>'synthèse-PRG'!N7-'synthèse-CO2'!M7-'synthèse-CH4'!M7-'synthèse-N2O'!M7</f>
        <v>-1.1796119636642288E-16</v>
      </c>
      <c r="N7" s="32">
        <f>'synthèse-PRG'!O7-'synthèse-CO2'!N7-'synthèse-CH4'!N7-'synthèse-N2O'!N7</f>
        <v>3.122502256758253E-16</v>
      </c>
      <c r="O7" s="32">
        <f>'synthèse-PRG'!P7-'synthèse-CO2'!O7-'synthèse-CH4'!O7-'synthèse-N2O'!O7</f>
        <v>-1.0408340855860843E-16</v>
      </c>
      <c r="P7" s="32">
        <f>'synthèse-PRG'!Q7-'synthèse-CO2'!P7-'synthèse-CH4'!P7-'synthèse-N2O'!P7</f>
        <v>-7.632783294297951E-17</v>
      </c>
      <c r="Q7" s="32">
        <f>'synthèse-PRG'!R7-'synthèse-CO2'!Q7-'synthèse-CH4'!Q7-'synthèse-N2O'!Q7</f>
        <v>3.122502256758253E-16</v>
      </c>
      <c r="R7" s="32">
        <f>'synthèse-PRG'!S7-'synthèse-CO2'!R7-'synthèse-CH4'!R7-'synthèse-N2O'!R7</f>
        <v>-2.8449465006019636E-16</v>
      </c>
      <c r="S7" s="32">
        <f>'synthèse-PRG'!T7-'synthèse-CO2'!S7-'synthèse-CH4'!S7-'synthèse-N2O'!S7</f>
        <v>3.0531133177191805E-16</v>
      </c>
      <c r="T7" s="59"/>
    </row>
    <row r="8" spans="1:20" ht="11.25">
      <c r="A8" s="12"/>
      <c r="B8" s="13" t="s">
        <v>2</v>
      </c>
      <c r="C8" s="2" t="s">
        <v>3</v>
      </c>
      <c r="D8" s="31">
        <f>'synthèse-PRG'!E8-'synthèse-CO2'!D8-'synthèse-CH4'!D8-'synthèse-N2O'!D8</f>
        <v>1.0436096431476471E-14</v>
      </c>
      <c r="E8" s="32">
        <f>'synthèse-PRG'!F8-'synthèse-CO2'!E8-'synthèse-CH4'!E8-'synthèse-N2O'!E8</f>
        <v>-7.771561172376096E-15</v>
      </c>
      <c r="F8" s="32">
        <f>'synthèse-PRG'!G8-'synthèse-CO2'!F8-'synthèse-CH4'!F8-'synthèse-N2O'!F8</f>
        <v>-5.995204332975845E-15</v>
      </c>
      <c r="G8" s="32">
        <f>'synthèse-PRG'!H8-'synthèse-CO2'!G8-'synthèse-CH4'!G8-'synthèse-N2O'!G8</f>
        <v>-1.687538997430238E-14</v>
      </c>
      <c r="H8" s="32">
        <f>'synthèse-PRG'!I8-'synthèse-CO2'!H8-'synthèse-CH4'!H8-'synthèse-N2O'!H8</f>
        <v>0</v>
      </c>
      <c r="I8" s="32">
        <f>'synthèse-PRG'!J8-'synthèse-CO2'!I8-'synthèse-CH4'!I8-'synthèse-N2O'!I8</f>
        <v>-1.2878587085651816E-14</v>
      </c>
      <c r="J8" s="32">
        <f>'synthèse-PRG'!K8-'synthèse-CO2'!J8-'synthèse-CH4'!J8-'synthèse-N2O'!J8</f>
        <v>-5.773159728050814E-15</v>
      </c>
      <c r="K8" s="32">
        <f>'synthèse-PRG'!L8-'synthèse-CO2'!K8-'synthèse-CH4'!K8-'synthèse-N2O'!K8</f>
        <v>-7.993605777301127E-15</v>
      </c>
      <c r="L8" s="32">
        <f>'synthèse-PRG'!M8-'synthèse-CO2'!L8-'synthèse-CH4'!L8-'synthèse-N2O'!L8</f>
        <v>6.661338147750939E-15</v>
      </c>
      <c r="M8" s="32">
        <f>'synthèse-PRG'!N8-'synthèse-CO2'!M8-'synthèse-CH4'!M8-'synthèse-N2O'!M8</f>
        <v>5.329070518200751E-15</v>
      </c>
      <c r="N8" s="32">
        <f>'synthèse-PRG'!O8-'synthèse-CO2'!N8-'synthèse-CH4'!N8-'synthèse-N2O'!N8</f>
        <v>-3.552713678800501E-15</v>
      </c>
      <c r="O8" s="32">
        <f>'synthèse-PRG'!P8-'synthèse-CO2'!O8-'synthèse-CH4'!O8-'synthèse-N2O'!O8</f>
        <v>3.774758283725532E-14</v>
      </c>
      <c r="P8" s="32">
        <f>'synthèse-PRG'!Q8-'synthèse-CO2'!P8-'synthèse-CH4'!P8-'synthèse-N2O'!P8</f>
        <v>-3.197442310920451E-14</v>
      </c>
      <c r="Q8" s="32">
        <f>'synthèse-PRG'!R8-'synthèse-CO2'!Q8-'synthèse-CH4'!Q8-'synthèse-N2O'!Q8</f>
        <v>0</v>
      </c>
      <c r="R8" s="32">
        <f>'synthèse-PRG'!S8-'synthèse-CO2'!R8-'synthèse-CH4'!R8-'synthèse-N2O'!R8</f>
        <v>0</v>
      </c>
      <c r="S8" s="32">
        <f>'synthèse-PRG'!T8-'synthèse-CO2'!S8-'synthèse-CH4'!S8-'synthèse-N2O'!S8</f>
        <v>0</v>
      </c>
      <c r="T8" s="59"/>
    </row>
    <row r="9" spans="1:20" ht="11.25">
      <c r="A9" s="12"/>
      <c r="B9" s="13" t="s">
        <v>4</v>
      </c>
      <c r="C9" s="2" t="s">
        <v>5</v>
      </c>
      <c r="D9" s="31">
        <f>'synthèse-PRG'!E9-'synthèse-CO2'!D9-'synthèse-CH4'!D9-'synthèse-N2O'!D9</f>
        <v>1.5612511283791264E-16</v>
      </c>
      <c r="E9" s="32">
        <f>'synthèse-PRG'!F9-'synthèse-CO2'!E9-'synthèse-CH4'!E9-'synthèse-N2O'!E9</f>
        <v>1.9081958235744878E-16</v>
      </c>
      <c r="F9" s="32">
        <f>'synthèse-PRG'!G9-'synthèse-CO2'!F9-'synthèse-CH4'!F9-'synthèse-N2O'!F9</f>
        <v>-1.2923689896027213E-16</v>
      </c>
      <c r="G9" s="32">
        <f>'synthèse-PRG'!H9-'synthèse-CO2'!G9-'synthèse-CH4'!G9-'synthèse-N2O'!G9</f>
        <v>-7.719519468096792E-17</v>
      </c>
      <c r="H9" s="32">
        <f>'synthèse-PRG'!I9-'synthèse-CO2'!H9-'synthèse-CH4'!H9-'synthèse-N2O'!H9</f>
        <v>-9.627715291671279E-17</v>
      </c>
      <c r="I9" s="32">
        <f>'synthèse-PRG'!J9-'synthèse-CO2'!I9-'synthèse-CH4'!I9-'synthèse-N2O'!I9</f>
        <v>-8.239936510889834E-17</v>
      </c>
      <c r="J9" s="32">
        <f>'synthèse-PRG'!K9-'synthèse-CO2'!J9-'synthèse-CH4'!J9-'synthèse-N2O'!J9</f>
        <v>1.8214596497756474E-17</v>
      </c>
      <c r="K9" s="32">
        <f>'synthèse-PRG'!L9-'synthèse-CO2'!K9-'synthèse-CH4'!K9-'synthèse-N2O'!K9</f>
        <v>-7.37257477290143E-17</v>
      </c>
      <c r="L9" s="32">
        <f>'synthèse-PRG'!M9-'synthèse-CO2'!L9-'synthèse-CH4'!L9-'synthèse-N2O'!L9</f>
        <v>-7.112366251504909E-17</v>
      </c>
      <c r="M9" s="32">
        <f>'synthèse-PRG'!N9-'synthèse-CO2'!M9-'synthèse-CH4'!M9-'synthèse-N2O'!M9</f>
        <v>0</v>
      </c>
      <c r="N9" s="32">
        <f>'synthèse-PRG'!O9-'synthèse-CO2'!N9-'synthèse-CH4'!N9-'synthèse-N2O'!N9</f>
        <v>-7.979727989493313E-17</v>
      </c>
      <c r="O9" s="32">
        <f>'synthèse-PRG'!P9-'synthèse-CO2'!O9-'synthèse-CH4'!O9-'synthèse-N2O'!O9</f>
        <v>2.168404344971009E-17</v>
      </c>
      <c r="P9" s="32">
        <f>'synthèse-PRG'!Q9-'synthèse-CO2'!P9-'synthèse-CH4'!P9-'synthèse-N2O'!P9</f>
        <v>1.214306433183765E-17</v>
      </c>
      <c r="Q9" s="32">
        <f>'synthèse-PRG'!R9-'synthèse-CO2'!Q9-'synthèse-CH4'!Q9-'synthèse-N2O'!Q9</f>
        <v>-2.862293735361732E-17</v>
      </c>
      <c r="R9" s="32">
        <f>'synthèse-PRG'!S9-'synthèse-CO2'!R9-'synthèse-CH4'!R9-'synthèse-N2O'!R9</f>
        <v>-7.979727989493313E-17</v>
      </c>
      <c r="S9" s="32">
        <f>'synthèse-PRG'!T9-'synthèse-CO2'!S9-'synthèse-CH4'!S9-'synthèse-N2O'!S9</f>
        <v>-7.979727989493313E-17</v>
      </c>
      <c r="T9" s="59"/>
    </row>
    <row r="10" spans="1:20" ht="11.25">
      <c r="A10" s="12"/>
      <c r="B10" s="13" t="s">
        <v>55</v>
      </c>
      <c r="C10" s="2" t="s">
        <v>6</v>
      </c>
      <c r="D10" s="31">
        <f>'synthèse-PRG'!E10-'synthèse-CO2'!D10-'synthèse-CH4'!D10-'synthèse-N2O'!D10</f>
        <v>-3.642919299551295E-17</v>
      </c>
      <c r="E10" s="32">
        <f>'synthèse-PRG'!F10-'synthèse-CO2'!E10-'synthèse-CH4'!E10-'synthèse-N2O'!E10</f>
        <v>1.0234868508263162E-16</v>
      </c>
      <c r="F10" s="32">
        <f>'synthèse-PRG'!G10-'synthèse-CO2'!F10-'synthèse-CH4'!F10-'synthèse-N2O'!F10</f>
        <v>-5.0306980803327406E-17</v>
      </c>
      <c r="G10" s="32">
        <f>'synthèse-PRG'!H10-'synthèse-CO2'!G10-'synthèse-CH4'!G10-'synthèse-N2O'!G10</f>
        <v>0</v>
      </c>
      <c r="H10" s="32">
        <f>'synthèse-PRG'!I10-'synthèse-CO2'!H10-'synthèse-CH4'!H10-'synthèse-N2O'!H10</f>
        <v>-2.0990154059319366E-16</v>
      </c>
      <c r="I10" s="32">
        <f>'synthèse-PRG'!J10-'synthèse-CO2'!I10-'synthèse-CH4'!I10-'synthèse-N2O'!I10</f>
        <v>2.8102520310824275E-16</v>
      </c>
      <c r="J10" s="32">
        <f>'synthèse-PRG'!K10-'synthèse-CO2'!J10-'synthèse-CH4'!J10-'synthèse-N2O'!J10</f>
        <v>5.0306980803327406E-17</v>
      </c>
      <c r="K10" s="32">
        <f>'synthèse-PRG'!L10-'synthèse-CO2'!K10-'synthèse-CH4'!K10-'synthèse-N2O'!K10</f>
        <v>-1.942890293094024E-16</v>
      </c>
      <c r="L10" s="32">
        <f>'synthèse-PRG'!M10-'synthèse-CO2'!L10-'synthèse-CH4'!L10-'synthèse-N2O'!L10</f>
        <v>-9.020562075079397E-17</v>
      </c>
      <c r="M10" s="32">
        <f>'synthèse-PRG'!N10-'synthèse-CO2'!M10-'synthèse-CH4'!M10-'synthèse-N2O'!M10</f>
        <v>6.071532165918825E-17</v>
      </c>
      <c r="N10" s="32">
        <f>'synthèse-PRG'!O10-'synthèse-CO2'!N10-'synthèse-CH4'!N10-'synthèse-N2O'!N10</f>
        <v>-8.847089727481716E-17</v>
      </c>
      <c r="O10" s="32">
        <f>'synthèse-PRG'!P10-'synthèse-CO2'!O10-'synthèse-CH4'!O10-'synthèse-N2O'!O10</f>
        <v>3.122502256758253E-17</v>
      </c>
      <c r="P10" s="32">
        <f>'synthèse-PRG'!Q10-'synthèse-CO2'!P10-'synthèse-CH4'!P10-'synthèse-N2O'!P10</f>
        <v>-3.5041414214731503E-16</v>
      </c>
      <c r="Q10" s="32">
        <f>'synthèse-PRG'!R10-'synthèse-CO2'!Q10-'synthèse-CH4'!Q10-'synthèse-N2O'!Q10</f>
        <v>2.8796409701215E-16</v>
      </c>
      <c r="R10" s="32">
        <f>'synthèse-PRG'!S10-'synthèse-CO2'!R10-'synthèse-CH4'!R10-'synthèse-N2O'!R10</f>
        <v>-2.706168622523819E-16</v>
      </c>
      <c r="S10" s="32">
        <f>'synthèse-PRG'!T10-'synthèse-CO2'!S10-'synthèse-CH4'!S10-'synthèse-N2O'!S10</f>
        <v>-8.673617379884035E-17</v>
      </c>
      <c r="T10" s="59"/>
    </row>
    <row r="11" spans="1:20" ht="11.25">
      <c r="A11" s="12"/>
      <c r="B11" s="13" t="s">
        <v>7</v>
      </c>
      <c r="C11" s="2" t="s">
        <v>8</v>
      </c>
      <c r="D11" s="31">
        <f>'synthèse-PRG'!E11-'synthèse-CO2'!D11-'synthèse-CH4'!D11-'synthèse-N2O'!D11</f>
        <v>1.3444106938820255E-17</v>
      </c>
      <c r="E11" s="32">
        <f>'synthèse-PRG'!F11-'synthèse-CO2'!E11-'synthèse-CH4'!E11-'synthèse-N2O'!E11</f>
        <v>0</v>
      </c>
      <c r="F11" s="32">
        <f>'synthèse-PRG'!G11-'synthèse-CO2'!F11-'synthèse-CH4'!F11-'synthèse-N2O'!F11</f>
        <v>-6.071532165918825E-18</v>
      </c>
      <c r="G11" s="32">
        <f>'synthèse-PRG'!H11-'synthèse-CO2'!G11-'synthèse-CH4'!G11-'synthèse-N2O'!G11</f>
        <v>6.938893903907228E-18</v>
      </c>
      <c r="H11" s="32">
        <f>'synthèse-PRG'!I11-'synthèse-CO2'!H11-'synthèse-CH4'!H11-'synthèse-N2O'!H11</f>
        <v>-7.806255641895632E-18</v>
      </c>
      <c r="I11" s="32">
        <f>'synthèse-PRG'!J11-'synthèse-CO2'!I11-'synthèse-CH4'!I11-'synthèse-N2O'!I11</f>
        <v>-2.949029909160572E-17</v>
      </c>
      <c r="J11" s="32">
        <f>'synthèse-PRG'!K11-'synthèse-CO2'!J11-'synthèse-CH4'!J11-'synthèse-N2O'!J11</f>
        <v>-2.7755575615628914E-17</v>
      </c>
      <c r="K11" s="32">
        <f>'synthèse-PRG'!L11-'synthèse-CO2'!K11-'synthèse-CH4'!K11-'synthèse-N2O'!K11</f>
        <v>3.642919299551295E-17</v>
      </c>
      <c r="L11" s="32">
        <f>'synthèse-PRG'!M11-'synthèse-CO2'!L11-'synthèse-CH4'!L11-'synthèse-N2O'!L11</f>
        <v>3.209238430557093E-17</v>
      </c>
      <c r="M11" s="32">
        <f>'synthèse-PRG'!N11-'synthèse-CO2'!M11-'synthèse-CH4'!M11-'synthèse-N2O'!M11</f>
        <v>7.19910242530375E-17</v>
      </c>
      <c r="N11" s="32">
        <f>'synthèse-PRG'!O11-'synthèse-CO2'!N11-'synthèse-CH4'!N11-'synthèse-N2O'!N11</f>
        <v>2.3418766925686896E-17</v>
      </c>
      <c r="O11" s="32">
        <f>'synthèse-PRG'!P11-'synthèse-CO2'!O11-'synthèse-CH4'!O11-'synthèse-N2O'!O11</f>
        <v>-4.85722573273506E-17</v>
      </c>
      <c r="P11" s="32">
        <f>'synthèse-PRG'!Q11-'synthèse-CO2'!P11-'synthèse-CH4'!P11-'synthèse-N2O'!P11</f>
        <v>-4.85722573273506E-17</v>
      </c>
      <c r="Q11" s="32">
        <f>'synthèse-PRG'!R11-'synthèse-CO2'!Q11-'synthèse-CH4'!Q11-'synthèse-N2O'!Q11</f>
        <v>5.0306980803327406E-17</v>
      </c>
      <c r="R11" s="32">
        <f>'synthèse-PRG'!S11-'synthèse-CO2'!R11-'synthèse-CH4'!R11-'synthèse-N2O'!R11</f>
        <v>3.122502256758253E-17</v>
      </c>
      <c r="S11" s="32">
        <f>'synthèse-PRG'!T11-'synthèse-CO2'!S11-'synthèse-CH4'!S11-'synthèse-N2O'!S11</f>
        <v>-7.45931094670027E-17</v>
      </c>
      <c r="T11" s="59"/>
    </row>
    <row r="12" spans="1:20" ht="11.25">
      <c r="A12" s="18"/>
      <c r="B12" s="19" t="s">
        <v>13</v>
      </c>
      <c r="C12" s="23" t="s">
        <v>9</v>
      </c>
      <c r="D12" s="33">
        <f>'synthèse-PRG'!E12-'synthèse-CO2'!D12-'synthèse-CH4'!D12-'synthèse-N2O'!D12</f>
        <v>0</v>
      </c>
      <c r="E12" s="34">
        <f>'synthèse-PRG'!F12-'synthèse-CO2'!E12-'synthèse-CH4'!E12-'synthèse-N2O'!E12</f>
        <v>0</v>
      </c>
      <c r="F12" s="34">
        <f>'synthèse-PRG'!G12-'synthèse-CO2'!F12-'synthèse-CH4'!F12-'synthèse-N2O'!F12</f>
        <v>0</v>
      </c>
      <c r="G12" s="34">
        <f>'synthèse-PRG'!H12-'synthèse-CO2'!G12-'synthèse-CH4'!G12-'synthèse-N2O'!G12</f>
        <v>0.0913292439257918</v>
      </c>
      <c r="H12" s="34">
        <f>'synthèse-PRG'!I12-'synthèse-CO2'!H12-'synthèse-CH4'!H12-'synthèse-N2O'!H12</f>
        <v>0.27925077437232954</v>
      </c>
      <c r="I12" s="34">
        <f>'synthèse-PRG'!J12-'synthèse-CO2'!I12-'synthèse-CH4'!I12-'synthèse-N2O'!I12</f>
        <v>0.5055192576934343</v>
      </c>
      <c r="J12" s="34">
        <f>'synthèse-PRG'!K12-'synthèse-CO2'!J12-'synthèse-CH4'!J12-'synthèse-N2O'!J12</f>
        <v>0.7561229130105452</v>
      </c>
      <c r="K12" s="34">
        <f>'synthèse-PRG'!L12-'synthèse-CO2'!K12-'synthèse-CH4'!K12-'synthèse-N2O'!K12</f>
        <v>0.9609870475007715</v>
      </c>
      <c r="L12" s="34">
        <f>'synthèse-PRG'!M12-'synthèse-CO2'!L12-'synthèse-CH4'!L12-'synthèse-N2O'!L12</f>
        <v>1.17192605943143</v>
      </c>
      <c r="M12" s="34">
        <f>'synthèse-PRG'!N12-'synthèse-CO2'!M12-'synthèse-CH4'!M12-'synthèse-N2O'!M12</f>
        <v>1.4524375177944662</v>
      </c>
      <c r="N12" s="34">
        <f>'synthèse-PRG'!O12-'synthèse-CO2'!N12-'synthèse-CH4'!N12-'synthèse-N2O'!N12</f>
        <v>1.7134018807849276</v>
      </c>
      <c r="O12" s="34">
        <f>'synthèse-PRG'!P12-'synthèse-CO2'!O12-'synthèse-CH4'!O12-'synthèse-N2O'!O12</f>
        <v>1.874613180064238</v>
      </c>
      <c r="P12" s="34">
        <f>'synthèse-PRG'!Q12-'synthèse-CO2'!P12-'synthèse-CH4'!P12-'synthèse-N2O'!P12</f>
        <v>2.0749327772099546</v>
      </c>
      <c r="Q12" s="34">
        <f>'synthèse-PRG'!R12-'synthèse-CO2'!Q12-'synthèse-CH4'!Q12-'synthèse-N2O'!Q12</f>
        <v>2.222350085255514</v>
      </c>
      <c r="R12" s="34">
        <f>'synthèse-PRG'!S12-'synthèse-CO2'!R12-'synthèse-CH4'!R12-'synthèse-N2O'!R12</f>
        <v>2.414420648014703</v>
      </c>
      <c r="S12" s="34">
        <f>'synthèse-PRG'!T12-'synthèse-CO2'!S12-'synthèse-CH4'!S12-'synthèse-N2O'!S12</f>
        <v>2.4934388033457853</v>
      </c>
      <c r="T12" s="60"/>
    </row>
    <row r="13" spans="1:20" ht="11.25">
      <c r="A13" s="12"/>
      <c r="B13" s="13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9"/>
    </row>
    <row r="14" spans="1:20" s="5" customFormat="1" ht="11.25">
      <c r="A14" s="20" t="s">
        <v>56</v>
      </c>
      <c r="B14" s="21"/>
      <c r="C14" s="22"/>
      <c r="D14" s="29">
        <f>'synthèse-PRG'!E14-'synthèse-CO2'!D14-'synthèse-CH4'!D14-'synthèse-N2O'!D14</f>
        <v>0.12473455646356801</v>
      </c>
      <c r="E14" s="30">
        <f>'synthèse-PRG'!F14-'synthèse-CO2'!E14-'synthèse-CH4'!E14-'synthèse-N2O'!E14</f>
        <v>0.1247694789417062</v>
      </c>
      <c r="F14" s="30">
        <f>'synthèse-PRG'!G14-'synthèse-CO2'!F14-'synthèse-CH4'!F14-'synthèse-N2O'!F14</f>
        <v>0.12637934890397684</v>
      </c>
      <c r="G14" s="30">
        <f>'synthèse-PRG'!H14-'synthèse-CO2'!G14-'synthèse-CH4'!G14-'synthèse-N2O'!G14</f>
        <v>0.12946894462979697</v>
      </c>
      <c r="H14" s="30">
        <f>'synthèse-PRG'!I14-'synthèse-CO2'!H14-'synthèse-CH4'!H14-'synthèse-N2O'!H14</f>
        <v>0.39995314173018226</v>
      </c>
      <c r="I14" s="30">
        <f>'synthèse-PRG'!J14-'synthèse-CO2'!I14-'synthèse-CH4'!I14-'synthèse-N2O'!I14</f>
        <v>2.196568296343844</v>
      </c>
      <c r="J14" s="30">
        <f>'synthèse-PRG'!K14-'synthèse-CO2'!J14-'synthèse-CH4'!J14-'synthèse-N2O'!J14</f>
        <v>3.6732784110213466</v>
      </c>
      <c r="K14" s="30">
        <f>'synthèse-PRG'!L14-'synthèse-CO2'!K14-'synthèse-CH4'!K14-'synthèse-N2O'!K14</f>
        <v>3.751393523756912</v>
      </c>
      <c r="L14" s="30">
        <f>'synthèse-PRG'!M14-'synthèse-CO2'!L14-'synthèse-CH4'!L14-'synthèse-N2O'!L14</f>
        <v>3.831197169827207</v>
      </c>
      <c r="M14" s="30">
        <f>'synthèse-PRG'!N14-'synthèse-CO2'!M14-'synthèse-CH4'!M14-'synthèse-N2O'!M14</f>
        <v>3.984125795368352</v>
      </c>
      <c r="N14" s="30">
        <f>'synthèse-PRG'!O14-'synthèse-CO2'!N14-'synthèse-CH4'!N14-'synthèse-N2O'!N14</f>
        <v>4.268934134677704</v>
      </c>
      <c r="O14" s="30">
        <f>'synthèse-PRG'!P14-'synthèse-CO2'!O14-'synthèse-CH4'!O14-'synthèse-N2O'!O14</f>
        <v>4.5997481436178695</v>
      </c>
      <c r="P14" s="30">
        <f>'synthèse-PRG'!Q14-'synthèse-CO2'!P14-'synthèse-CH4'!P14-'synthèse-N2O'!P14</f>
        <v>5.050920492879083</v>
      </c>
      <c r="Q14" s="30">
        <f>'synthèse-PRG'!R14-'synthèse-CO2'!Q14-'synthèse-CH4'!Q14-'synthèse-N2O'!Q14</f>
        <v>5.6797212530098715</v>
      </c>
      <c r="R14" s="30">
        <f>'synthèse-PRG'!S14-'synthèse-CO2'!R14-'synthèse-CH4'!R14-'synthèse-N2O'!R14</f>
        <v>5.684817027264043</v>
      </c>
      <c r="S14" s="30">
        <f>'synthèse-PRG'!T14-'synthèse-CO2'!S14-'synthèse-CH4'!S14-'synthèse-N2O'!S14</f>
        <v>6.036162664640616</v>
      </c>
      <c r="T14" s="57">
        <f>S14/D14-1</f>
        <v>47.392064202381924</v>
      </c>
    </row>
    <row r="15" spans="1:20" ht="11.25">
      <c r="A15" s="12"/>
      <c r="B15" s="13" t="s">
        <v>10</v>
      </c>
      <c r="C15" s="2" t="s">
        <v>11</v>
      </c>
      <c r="D15" s="31">
        <f>'synthèse-PRG'!E15-'synthèse-CO2'!D15-'synthèse-CH4'!D15-'synthèse-N2O'!D15</f>
        <v>-1.887379141862766E-15</v>
      </c>
      <c r="E15" s="32">
        <f>'synthèse-PRG'!F15-'synthèse-CO2'!E15-'synthèse-CH4'!E15-'synthèse-N2O'!E15</f>
        <v>-5.329070518200751E-15</v>
      </c>
      <c r="F15" s="32">
        <f>'synthèse-PRG'!G15-'synthèse-CO2'!F15-'synthèse-CH4'!F15-'synthèse-N2O'!F15</f>
        <v>-2.4424906541753444E-15</v>
      </c>
      <c r="G15" s="32">
        <f>'synthèse-PRG'!H15-'synthèse-CO2'!G15-'synthèse-CH4'!G15-'synthèse-N2O'!G15</f>
        <v>0</v>
      </c>
      <c r="H15" s="32">
        <f>'synthèse-PRG'!I15-'synthèse-CO2'!H15-'synthèse-CH4'!H15-'synthèse-N2O'!H15</f>
        <v>3.1086244689504383E-15</v>
      </c>
      <c r="I15" s="32">
        <f>'synthèse-PRG'!J15-'synthèse-CO2'!I15-'synthèse-CH4'!I15-'synthèse-N2O'!I15</f>
        <v>2.220446049250313E-15</v>
      </c>
      <c r="J15" s="32">
        <f>'synthèse-PRG'!K15-'synthèse-CO2'!J15-'synthèse-CH4'!J15-'synthèse-N2O'!J15</f>
        <v>-4.6629367034256575E-15</v>
      </c>
      <c r="K15" s="32">
        <f>'synthèse-PRG'!L15-'synthèse-CO2'!K15-'synthèse-CH4'!K15-'synthèse-N2O'!K15</f>
        <v>9.769962616701378E-15</v>
      </c>
      <c r="L15" s="32">
        <f>'synthèse-PRG'!M15-'synthèse-CO2'!L15-'synthèse-CH4'!L15-'synthèse-N2O'!L15</f>
        <v>7.105427357601002E-15</v>
      </c>
      <c r="M15" s="32">
        <f>'synthèse-PRG'!N15-'synthèse-CO2'!M15-'synthèse-CH4'!M15-'synthèse-N2O'!M15</f>
        <v>0</v>
      </c>
      <c r="N15" s="32">
        <f>'synthèse-PRG'!O15-'synthèse-CO2'!N15-'synthèse-CH4'!N15-'synthèse-N2O'!N15</f>
        <v>5.995204332975845E-15</v>
      </c>
      <c r="O15" s="32">
        <f>'synthèse-PRG'!P15-'synthèse-CO2'!O15-'synthèse-CH4'!O15-'synthèse-N2O'!O15</f>
        <v>-8.659739592076221E-15</v>
      </c>
      <c r="P15" s="32">
        <f>'synthèse-PRG'!Q15-'synthèse-CO2'!P15-'synthèse-CH4'!P15-'synthèse-N2O'!P15</f>
        <v>2.4424906541753444E-15</v>
      </c>
      <c r="Q15" s="32">
        <f>'synthèse-PRG'!R15-'synthèse-CO2'!Q15-'synthèse-CH4'!Q15-'synthèse-N2O'!Q15</f>
        <v>1.9984014443252818E-15</v>
      </c>
      <c r="R15" s="32">
        <f>'synthèse-PRG'!S15-'synthèse-CO2'!R15-'synthèse-CH4'!R15-'synthèse-N2O'!R15</f>
        <v>0</v>
      </c>
      <c r="S15" s="32">
        <f>'synthèse-PRG'!T15-'synthèse-CO2'!S15-'synthèse-CH4'!S15-'synthèse-N2O'!S15</f>
        <v>7.105427357601002E-15</v>
      </c>
      <c r="T15" s="59"/>
    </row>
    <row r="16" spans="1:20" ht="11.25">
      <c r="A16" s="12"/>
      <c r="B16" s="13" t="s">
        <v>12</v>
      </c>
      <c r="C16" s="2" t="s">
        <v>51</v>
      </c>
      <c r="D16" s="31">
        <f>'synthèse-PRG'!E16-'synthèse-CO2'!D16-'synthèse-CH4'!D16-'synthèse-N2O'!D16</f>
        <v>3.219646771412954E-15</v>
      </c>
      <c r="E16" s="32">
        <f>'synthèse-PRG'!F16-'synthèse-CO2'!E16-'synthèse-CH4'!E16-'synthèse-N2O'!E16</f>
        <v>1.609823385706477E-15</v>
      </c>
      <c r="F16" s="32">
        <f>'synthèse-PRG'!G16-'synthèse-CO2'!F16-'synthèse-CH4'!F16-'synthèse-N2O'!F16</f>
        <v>-3.7192471324942744E-15</v>
      </c>
      <c r="G16" s="32">
        <f>'synthèse-PRG'!H16-'synthèse-CO2'!G16-'synthèse-CH4'!G16-'synthèse-N2O'!G16</f>
        <v>-3.164135620181696E-15</v>
      </c>
      <c r="H16" s="32">
        <f>'synthèse-PRG'!I16-'synthèse-CO2'!H16-'synthèse-CH4'!H16-'synthèse-N2O'!H16</f>
        <v>-8.326672684688674E-16</v>
      </c>
      <c r="I16" s="32">
        <f>'synthèse-PRG'!J16-'synthèse-CO2'!I16-'synthèse-CH4'!I16-'synthèse-N2O'!I16</f>
        <v>3.83026943495679E-15</v>
      </c>
      <c r="J16" s="32">
        <f>'synthèse-PRG'!K16-'synthèse-CO2'!J16-'synthèse-CH4'!J16-'synthèse-N2O'!J16</f>
        <v>-4.440892098500626E-16</v>
      </c>
      <c r="K16" s="32">
        <f>'synthèse-PRG'!L16-'synthèse-CO2'!K16-'synthèse-CH4'!K16-'synthèse-N2O'!K16</f>
        <v>-8.326672684688674E-16</v>
      </c>
      <c r="L16" s="32">
        <f>'synthèse-PRG'!M16-'synthèse-CO2'!L16-'synthèse-CH4'!L16-'synthèse-N2O'!L16</f>
        <v>0</v>
      </c>
      <c r="M16" s="32">
        <f>'synthèse-PRG'!N16-'synthèse-CO2'!M16-'synthèse-CH4'!M16-'synthèse-N2O'!M16</f>
        <v>-1.7208456881689926E-15</v>
      </c>
      <c r="N16" s="32">
        <f>'synthèse-PRG'!O16-'synthèse-CO2'!N16-'synthèse-CH4'!N16-'synthèse-N2O'!N16</f>
        <v>-3.7192471324942744E-15</v>
      </c>
      <c r="O16" s="32">
        <f>'synthèse-PRG'!P16-'synthèse-CO2'!O16-'synthèse-CH4'!O16-'synthèse-N2O'!O16</f>
        <v>-1.27675647831893E-15</v>
      </c>
      <c r="P16" s="32">
        <f>'synthèse-PRG'!Q16-'synthèse-CO2'!P16-'synthèse-CH4'!P16-'synthèse-N2O'!P16</f>
        <v>6.5503158452884236E-15</v>
      </c>
      <c r="Q16" s="32">
        <f>'synthèse-PRG'!R16-'synthèse-CO2'!Q16-'synthèse-CH4'!Q16-'synthèse-N2O'!Q16</f>
        <v>0</v>
      </c>
      <c r="R16" s="32">
        <f>'synthèse-PRG'!S16-'synthèse-CO2'!R16-'synthèse-CH4'!R16-'synthèse-N2O'!R16</f>
        <v>-1.3322676295501878E-15</v>
      </c>
      <c r="S16" s="32">
        <f>'synthèse-PRG'!T16-'synthèse-CO2'!S16-'synthèse-CH4'!S16-'synthèse-N2O'!S16</f>
        <v>0</v>
      </c>
      <c r="T16" s="59"/>
    </row>
    <row r="17" spans="1:20" ht="11.25">
      <c r="A17" s="12"/>
      <c r="B17" s="13" t="s">
        <v>13</v>
      </c>
      <c r="C17" s="2" t="s">
        <v>9</v>
      </c>
      <c r="D17" s="31">
        <f>'synthèse-PRG'!E17-'synthèse-CO2'!D17-'synthèse-CH4'!D17-'synthèse-N2O'!D17</f>
        <v>0.12473455646357466</v>
      </c>
      <c r="E17" s="32">
        <f>'synthèse-PRG'!F17-'synthèse-CO2'!E17-'synthèse-CH4'!E17-'synthèse-N2O'!E17</f>
        <v>0.12476947894170992</v>
      </c>
      <c r="F17" s="32">
        <f>'synthèse-PRG'!G17-'synthèse-CO2'!F17-'synthèse-CH4'!F17-'synthèse-N2O'!F17</f>
        <v>0.12637934890398017</v>
      </c>
      <c r="G17" s="32">
        <f>'synthèse-PRG'!H17-'synthèse-CO2'!G17-'synthèse-CH4'!G17-'synthèse-N2O'!G17</f>
        <v>0.12946894462979908</v>
      </c>
      <c r="H17" s="32">
        <f>'synthèse-PRG'!I17-'synthèse-CO2'!H17-'synthèse-CH4'!H17-'synthèse-N2O'!H17</f>
        <v>0.3999531417301809</v>
      </c>
      <c r="I17" s="32">
        <f>'synthèse-PRG'!J17-'synthèse-CO2'!I17-'synthèse-CH4'!I17-'synthèse-N2O'!I17</f>
        <v>2.19656829634386</v>
      </c>
      <c r="J17" s="32">
        <f>'synthèse-PRG'!K17-'synthèse-CO2'!J17-'synthèse-CH4'!J17-'synthèse-N2O'!J17</f>
        <v>3.673278411021347</v>
      </c>
      <c r="K17" s="32">
        <f>'synthèse-PRG'!L17-'synthèse-CO2'!K17-'synthèse-CH4'!K17-'synthèse-N2O'!K17</f>
        <v>3.7513935237569096</v>
      </c>
      <c r="L17" s="32">
        <f>'synthèse-PRG'!M17-'synthèse-CO2'!L17-'synthèse-CH4'!L17-'synthèse-N2O'!L17</f>
        <v>3.831197169827203</v>
      </c>
      <c r="M17" s="32">
        <f>'synthèse-PRG'!N17-'synthèse-CO2'!M17-'synthèse-CH4'!M17-'synthèse-N2O'!M17</f>
        <v>3.984125795368348</v>
      </c>
      <c r="N17" s="32">
        <f>'synthèse-PRG'!O17-'synthèse-CO2'!N17-'synthèse-CH4'!N17-'synthèse-N2O'!N17</f>
        <v>4.268934134677696</v>
      </c>
      <c r="O17" s="32">
        <f>'synthèse-PRG'!P17-'synthèse-CO2'!O17-'synthèse-CH4'!O17-'synthèse-N2O'!O17</f>
        <v>4.599748143617898</v>
      </c>
      <c r="P17" s="32">
        <f>'synthèse-PRG'!Q17-'synthèse-CO2'!P17-'synthèse-CH4'!P17-'synthèse-N2O'!P17</f>
        <v>5.050920492879061</v>
      </c>
      <c r="Q17" s="32">
        <f>'synthèse-PRG'!R17-'synthèse-CO2'!Q17-'synthèse-CH4'!Q17-'synthèse-N2O'!Q17</f>
        <v>5.679721253009868</v>
      </c>
      <c r="R17" s="32">
        <f>'synthèse-PRG'!S17-'synthèse-CO2'!R17-'synthèse-CH4'!R17-'synthèse-N2O'!R17</f>
        <v>5.6848170272640415</v>
      </c>
      <c r="S17" s="32">
        <f>'synthèse-PRG'!T17-'synthèse-CO2'!S17-'synthèse-CH4'!S17-'synthèse-N2O'!S17</f>
        <v>6.036162664640603</v>
      </c>
      <c r="T17" s="59"/>
    </row>
    <row r="18" spans="1:20" ht="11.25">
      <c r="A18" s="18"/>
      <c r="B18" s="19" t="s">
        <v>14</v>
      </c>
      <c r="C18" s="23" t="s">
        <v>15</v>
      </c>
      <c r="D18" s="33">
        <f>'synthèse-PRG'!E18-'synthèse-CO2'!D18-'synthèse-CH4'!D18-'synthèse-N2O'!D18</f>
        <v>0</v>
      </c>
      <c r="E18" s="34">
        <f>'synthèse-PRG'!F18-'synthèse-CO2'!E18-'synthèse-CH4'!E18-'synthèse-N2O'!E18</f>
        <v>0</v>
      </c>
      <c r="F18" s="34">
        <f>'synthèse-PRG'!G18-'synthèse-CO2'!F18-'synthèse-CH4'!F18-'synthèse-N2O'!F18</f>
        <v>0</v>
      </c>
      <c r="G18" s="34">
        <f>'synthèse-PRG'!H18-'synthèse-CO2'!G18-'synthèse-CH4'!G18-'synthèse-N2O'!G18</f>
        <v>0</v>
      </c>
      <c r="H18" s="34">
        <f>'synthèse-PRG'!I18-'synthèse-CO2'!H18-'synthèse-CH4'!H18-'synthèse-N2O'!H18</f>
        <v>0</v>
      </c>
      <c r="I18" s="34">
        <f>'synthèse-PRG'!J18-'synthèse-CO2'!I18-'synthèse-CH4'!I18-'synthèse-N2O'!I18</f>
        <v>0</v>
      </c>
      <c r="J18" s="34">
        <f>'synthèse-PRG'!K18-'synthèse-CO2'!J18-'synthèse-CH4'!J18-'synthèse-N2O'!J18</f>
        <v>0</v>
      </c>
      <c r="K18" s="34">
        <f>'synthèse-PRG'!L18-'synthèse-CO2'!K18-'synthèse-CH4'!K18-'synthèse-N2O'!K18</f>
        <v>0</v>
      </c>
      <c r="L18" s="34">
        <f>'synthèse-PRG'!M18-'synthèse-CO2'!L18-'synthèse-CH4'!L18-'synthèse-N2O'!L18</f>
        <v>0</v>
      </c>
      <c r="M18" s="34">
        <f>'synthèse-PRG'!N18-'synthèse-CO2'!M18-'synthèse-CH4'!M18-'synthèse-N2O'!M18</f>
        <v>0</v>
      </c>
      <c r="N18" s="34">
        <f>'synthèse-PRG'!O18-'synthèse-CO2'!N18-'synthèse-CH4'!N18-'synthèse-N2O'!N18</f>
        <v>0</v>
      </c>
      <c r="O18" s="34">
        <f>'synthèse-PRG'!P18-'synthèse-CO2'!O18-'synthèse-CH4'!O18-'synthèse-N2O'!O18</f>
        <v>0</v>
      </c>
      <c r="P18" s="34">
        <f>'synthèse-PRG'!Q18-'synthèse-CO2'!P18-'synthèse-CH4'!P18-'synthèse-N2O'!P18</f>
        <v>0</v>
      </c>
      <c r="Q18" s="34">
        <f>'synthèse-PRG'!R18-'synthèse-CO2'!Q18-'synthèse-CH4'!Q18-'synthèse-N2O'!Q18</f>
        <v>0</v>
      </c>
      <c r="R18" s="34">
        <f>'synthèse-PRG'!S18-'synthèse-CO2'!R18-'synthèse-CH4'!R18-'synthèse-N2O'!R18</f>
        <v>0</v>
      </c>
      <c r="S18" s="34">
        <f>'synthèse-PRG'!T18-'synthèse-CO2'!S18-'synthèse-CH4'!S18-'synthèse-N2O'!S18</f>
        <v>0</v>
      </c>
      <c r="T18" s="60"/>
    </row>
    <row r="19" spans="1:20" ht="11.25">
      <c r="A19" s="12"/>
      <c r="B19" s="13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9"/>
    </row>
    <row r="20" spans="1:20" s="5" customFormat="1" ht="11.25">
      <c r="A20" s="20" t="s">
        <v>64</v>
      </c>
      <c r="B20" s="21"/>
      <c r="C20" s="22"/>
      <c r="D20" s="29">
        <f>'synthèse-PRG'!E20-'synthèse-CO2'!D20-'synthèse-CH4'!D20-'synthèse-N2O'!D20</f>
        <v>9.403038606895564</v>
      </c>
      <c r="E20" s="30">
        <f>'synthèse-PRG'!F20-'synthèse-CO2'!E20-'synthèse-CH4'!E20-'synthèse-N2O'!E20</f>
        <v>9.69022028111015</v>
      </c>
      <c r="F20" s="30">
        <f>'synthèse-PRG'!G20-'synthèse-CO2'!F20-'synthèse-CH4'!F20-'synthèse-N2O'!F20</f>
        <v>9.206363990661476</v>
      </c>
      <c r="G20" s="30">
        <f>'synthèse-PRG'!H20-'synthèse-CO2'!G20-'synthèse-CH4'!G20-'synthèse-N2O'!G20</f>
        <v>7.802486491474298</v>
      </c>
      <c r="H20" s="30">
        <f>'synthèse-PRG'!I20-'synthèse-CO2'!H20-'synthèse-CH4'!H20-'synthèse-N2O'!H20</f>
        <v>6.460090881969698</v>
      </c>
      <c r="I20" s="30">
        <f>'synthèse-PRG'!J20-'synthèse-CO2'!I20-'synthèse-CH4'!I20-'synthèse-N2O'!I20</f>
        <v>5.0128494915040385</v>
      </c>
      <c r="J20" s="30">
        <f>'synthèse-PRG'!K20-'synthèse-CO2'!J20-'synthèse-CH4'!J20-'synthèse-N2O'!J20</f>
        <v>5.136874258747298</v>
      </c>
      <c r="K20" s="30">
        <f>'synthèse-PRG'!L20-'synthèse-CO2'!K20-'synthèse-CH4'!K20-'synthèse-N2O'!K20</f>
        <v>5.210517608752696</v>
      </c>
      <c r="L20" s="30">
        <f>'synthèse-PRG'!M20-'synthèse-CO2'!L20-'synthèse-CH4'!L20-'synthèse-N2O'!L20</f>
        <v>5.622246183216813</v>
      </c>
      <c r="M20" s="30">
        <f>'synthèse-PRG'!N20-'synthèse-CO2'!M20-'synthèse-CH4'!M20-'synthèse-N2O'!M20</f>
        <v>6.420560557868114</v>
      </c>
      <c r="N20" s="30">
        <f>'synthèse-PRG'!O20-'synthèse-CO2'!N20-'synthèse-CH4'!N20-'synthèse-N2O'!N20</f>
        <v>5.314143124360225</v>
      </c>
      <c r="O20" s="30">
        <f>'synthèse-PRG'!P20-'synthèse-CO2'!O20-'synthèse-CH4'!O20-'synthèse-N2O'!O20</f>
        <v>4.95938106924466</v>
      </c>
      <c r="P20" s="30">
        <f>'synthèse-PRG'!Q20-'synthèse-CO2'!P20-'synthèse-CH4'!P20-'synthèse-N2O'!P20</f>
        <v>6.295429030192391</v>
      </c>
      <c r="Q20" s="30">
        <f>'synthèse-PRG'!R20-'synthèse-CO2'!Q20-'synthèse-CH4'!Q20-'synthèse-N2O'!Q20</f>
        <v>6.0813553527199</v>
      </c>
      <c r="R20" s="30">
        <f>'synthèse-PRG'!S20-'synthèse-CO2'!R20-'synthèse-CH4'!R20-'synthèse-N2O'!R20</f>
        <v>5.554850631060248</v>
      </c>
      <c r="S20" s="30">
        <f>'synthèse-PRG'!T20-'synthèse-CO2'!S20-'synthèse-CH4'!S20-'synthèse-N2O'!S20</f>
        <v>5.100506515662277</v>
      </c>
      <c r="T20" s="57">
        <f>S20/D20-1</f>
        <v>-0.4575682682062048</v>
      </c>
    </row>
    <row r="21" spans="1:20" ht="11.25">
      <c r="A21" s="12"/>
      <c r="B21" s="13" t="s">
        <v>16</v>
      </c>
      <c r="C21" s="2" t="s">
        <v>17</v>
      </c>
      <c r="D21" s="31">
        <f>'synthèse-PRG'!E21-'synthèse-CO2'!D21-'synthèse-CH4'!D21-'synthèse-N2O'!D21</f>
        <v>-3.752553823233029E-14</v>
      </c>
      <c r="E21" s="32">
        <f>'synthèse-PRG'!F21-'synthèse-CO2'!E21-'synthèse-CH4'!E21-'synthèse-N2O'!E21</f>
        <v>-8.837375276016246E-14</v>
      </c>
      <c r="F21" s="32">
        <f>'synthèse-PRG'!G21-'synthèse-CO2'!F21-'synthèse-CH4'!F21-'synthèse-N2O'!F21</f>
        <v>3.241851231905457E-14</v>
      </c>
      <c r="G21" s="32">
        <f>'synthèse-PRG'!H21-'synthèse-CO2'!G21-'synthèse-CH4'!G21-'synthèse-N2O'!G21</f>
        <v>-6.405986852087153E-14</v>
      </c>
      <c r="H21" s="32">
        <f>'synthèse-PRG'!I21-'synthèse-CO2'!H21-'synthèse-CH4'!H21-'synthèse-N2O'!H21</f>
        <v>-9.769962616701378E-15</v>
      </c>
      <c r="I21" s="32">
        <f>'synthèse-PRG'!J21-'synthèse-CO2'!I21-'synthèse-CH4'!I21-'synthèse-N2O'!I21</f>
        <v>5.773159728050814E-15</v>
      </c>
      <c r="J21" s="32">
        <f>'synthèse-PRG'!K21-'synthèse-CO2'!J21-'synthèse-CH4'!J21-'synthèse-N2O'!J21</f>
        <v>-6.45039577307216E-14</v>
      </c>
      <c r="K21" s="32">
        <f>'synthèse-PRG'!L21-'synthèse-CO2'!K21-'synthèse-CH4'!K21-'synthèse-N2O'!K21</f>
        <v>1.006972283335017E-13</v>
      </c>
      <c r="L21" s="32">
        <f>'synthèse-PRG'!M21-'synthèse-CO2'!L21-'synthèse-CH4'!L21-'synthèse-N2O'!L21</f>
        <v>8.248957072964913E-14</v>
      </c>
      <c r="M21" s="32">
        <f>'synthèse-PRG'!N21-'synthèse-CO2'!M21-'synthèse-CH4'!M21-'synthèse-N2O'!M21</f>
        <v>-5.229150445984487E-14</v>
      </c>
      <c r="N21" s="32">
        <f>'synthèse-PRG'!O21-'synthèse-CO2'!N21-'synthèse-CH4'!N21-'synthèse-N2O'!N21</f>
        <v>1.3322676295501878E-15</v>
      </c>
      <c r="O21" s="32">
        <f>'synthèse-PRG'!P21-'synthèse-CO2'!O21-'synthèse-CH4'!O21-'synthèse-N2O'!O21</f>
        <v>-6.994405055138486E-15</v>
      </c>
      <c r="P21" s="32">
        <f>'synthèse-PRG'!Q21-'synthèse-CO2'!P21-'synthèse-CH4'!P21-'synthèse-N2O'!P21</f>
        <v>-3.6637359812630166E-15</v>
      </c>
      <c r="Q21" s="32">
        <f>'synthèse-PRG'!R21-'synthèse-CO2'!Q21-'synthèse-CH4'!Q21-'synthèse-N2O'!Q21</f>
        <v>4.063416270128073E-14</v>
      </c>
      <c r="R21" s="32">
        <f>'synthèse-PRG'!S21-'synthèse-CO2'!R21-'synthèse-CH4'!R21-'synthèse-N2O'!R21</f>
        <v>6.106226635438361E-14</v>
      </c>
      <c r="S21" s="32">
        <f>'synthèse-PRG'!T21-'synthèse-CO2'!S21-'synthèse-CH4'!S21-'synthèse-N2O'!S21</f>
        <v>7.327471962526033E-15</v>
      </c>
      <c r="T21" s="59"/>
    </row>
    <row r="22" spans="1:20" ht="11.25">
      <c r="A22" s="12"/>
      <c r="B22" s="13" t="s">
        <v>18</v>
      </c>
      <c r="C22" s="2" t="s">
        <v>19</v>
      </c>
      <c r="D22" s="31">
        <f>'synthèse-PRG'!E22-'synthèse-CO2'!D22-'synthèse-CH4'!D22-'synthèse-N2O'!D22</f>
        <v>0</v>
      </c>
      <c r="E22" s="32">
        <f>'synthèse-PRG'!F22-'synthèse-CO2'!E22-'synthèse-CH4'!E22-'synthèse-N2O'!E22</f>
        <v>3.907985046680551E-14</v>
      </c>
      <c r="F22" s="32">
        <f>'synthèse-PRG'!G22-'synthèse-CO2'!F22-'synthèse-CH4'!F22-'synthèse-N2O'!F22</f>
        <v>0</v>
      </c>
      <c r="G22" s="32">
        <f>'synthèse-PRG'!H22-'synthèse-CO2'!G22-'synthèse-CH4'!G22-'synthèse-N2O'!G22</f>
        <v>0</v>
      </c>
      <c r="H22" s="32">
        <f>'synthèse-PRG'!I22-'synthèse-CO2'!H22-'synthèse-CH4'!H22-'synthèse-N2O'!H22</f>
        <v>0</v>
      </c>
      <c r="I22" s="32">
        <f>'synthèse-PRG'!J22-'synthèse-CO2'!I22-'synthèse-CH4'!I22-'synthèse-N2O'!I22</f>
        <v>-3.907985046680551E-14</v>
      </c>
      <c r="J22" s="32">
        <f>'synthèse-PRG'!K22-'synthèse-CO2'!J22-'synthèse-CH4'!J22-'synthèse-N2O'!J22</f>
        <v>-4.618527782440651E-14</v>
      </c>
      <c r="K22" s="32">
        <f>'synthèse-PRG'!L22-'synthèse-CO2'!K22-'synthèse-CH4'!K22-'synthèse-N2O'!K22</f>
        <v>-2.842170943040401E-14</v>
      </c>
      <c r="L22" s="32">
        <f>'synthèse-PRG'!M22-'synthèse-CO2'!L22-'synthèse-CH4'!L22-'synthèse-N2O'!L22</f>
        <v>0</v>
      </c>
      <c r="M22" s="32">
        <f>'synthèse-PRG'!N22-'synthèse-CO2'!M22-'synthèse-CH4'!M22-'synthèse-N2O'!M22</f>
        <v>2.842170943040401E-14</v>
      </c>
      <c r="N22" s="32">
        <f>'synthèse-PRG'!O22-'synthèse-CO2'!N22-'synthèse-CH4'!N22-'synthèse-N2O'!N22</f>
        <v>-2.842170943040401E-14</v>
      </c>
      <c r="O22" s="32">
        <f>'synthèse-PRG'!P22-'synthèse-CO2'!O22-'synthèse-CH4'!O22-'synthèse-N2O'!O22</f>
        <v>-1.9539925233402755E-14</v>
      </c>
      <c r="P22" s="32">
        <f>'synthèse-PRG'!Q22-'synthèse-CO2'!P22-'synthèse-CH4'!P22-'synthèse-N2O'!P22</f>
        <v>-4.796163466380676E-14</v>
      </c>
      <c r="Q22" s="32">
        <f>'synthèse-PRG'!R22-'synthèse-CO2'!Q22-'synthèse-CH4'!Q22-'synthèse-N2O'!Q22</f>
        <v>-2.1316282072803006E-14</v>
      </c>
      <c r="R22" s="32">
        <f>'synthèse-PRG'!S22-'synthèse-CO2'!R22-'synthèse-CH4'!R22-'synthèse-N2O'!R22</f>
        <v>0</v>
      </c>
      <c r="S22" s="32">
        <f>'synthèse-PRG'!T22-'synthèse-CO2'!S22-'synthèse-CH4'!S22-'synthèse-N2O'!S22</f>
        <v>0</v>
      </c>
      <c r="T22" s="59"/>
    </row>
    <row r="23" spans="1:20" ht="11.25">
      <c r="A23" s="12"/>
      <c r="B23" s="13" t="s">
        <v>20</v>
      </c>
      <c r="C23" s="2" t="s">
        <v>21</v>
      </c>
      <c r="D23" s="31">
        <f>'synthèse-PRG'!E23-'synthèse-CO2'!D23-'synthèse-CH4'!D23-'synthèse-N2O'!D23</f>
        <v>0</v>
      </c>
      <c r="E23" s="32">
        <f>'synthèse-PRG'!F23-'synthèse-CO2'!E23-'synthèse-CH4'!E23-'synthèse-N2O'!E23</f>
        <v>0</v>
      </c>
      <c r="F23" s="32">
        <f>'synthèse-PRG'!G23-'synthèse-CO2'!F23-'synthèse-CH4'!F23-'synthèse-N2O'!F23</f>
        <v>0</v>
      </c>
      <c r="G23" s="32">
        <f>'synthèse-PRG'!H23-'synthèse-CO2'!G23-'synthèse-CH4'!G23-'synthèse-N2O'!G23</f>
        <v>0</v>
      </c>
      <c r="H23" s="32">
        <f>'synthèse-PRG'!I23-'synthèse-CO2'!H23-'synthèse-CH4'!H23-'synthèse-N2O'!H23</f>
        <v>0</v>
      </c>
      <c r="I23" s="32">
        <f>'synthèse-PRG'!J23-'synthèse-CO2'!I23-'synthèse-CH4'!I23-'synthèse-N2O'!I23</f>
        <v>0</v>
      </c>
      <c r="J23" s="32">
        <f>'synthèse-PRG'!K23-'synthèse-CO2'!J23-'synthèse-CH4'!J23-'synthèse-N2O'!J23</f>
        <v>0</v>
      </c>
      <c r="K23" s="32">
        <f>'synthèse-PRG'!L23-'synthèse-CO2'!K23-'synthèse-CH4'!K23-'synthèse-N2O'!K23</f>
        <v>0</v>
      </c>
      <c r="L23" s="32">
        <f>'synthèse-PRG'!M23-'synthèse-CO2'!L23-'synthèse-CH4'!L23-'synthèse-N2O'!L23</f>
        <v>0</v>
      </c>
      <c r="M23" s="32">
        <f>'synthèse-PRG'!N23-'synthèse-CO2'!M23-'synthèse-CH4'!M23-'synthèse-N2O'!M23</f>
        <v>0</v>
      </c>
      <c r="N23" s="32">
        <f>'synthèse-PRG'!O23-'synthèse-CO2'!N23-'synthèse-CH4'!N23-'synthèse-N2O'!N23</f>
        <v>0</v>
      </c>
      <c r="O23" s="32">
        <f>'synthèse-PRG'!P23-'synthèse-CO2'!O23-'synthèse-CH4'!O23-'synthèse-N2O'!O23</f>
        <v>0</v>
      </c>
      <c r="P23" s="32">
        <f>'synthèse-PRG'!Q23-'synthèse-CO2'!P23-'synthèse-CH4'!P23-'synthèse-N2O'!P23</f>
        <v>0</v>
      </c>
      <c r="Q23" s="32">
        <f>'synthèse-PRG'!R23-'synthèse-CO2'!Q23-'synthèse-CH4'!Q23-'synthèse-N2O'!Q23</f>
        <v>0</v>
      </c>
      <c r="R23" s="32">
        <f>'synthèse-PRG'!S23-'synthèse-CO2'!R23-'synthèse-CH4'!R23-'synthèse-N2O'!R23</f>
        <v>0</v>
      </c>
      <c r="S23" s="32">
        <f>'synthèse-PRG'!T23-'synthèse-CO2'!S23-'synthèse-CH4'!S23-'synthèse-N2O'!S23</f>
        <v>0</v>
      </c>
      <c r="T23" s="59"/>
    </row>
    <row r="24" spans="1:20" ht="11.25">
      <c r="A24" s="12"/>
      <c r="B24" s="13" t="s">
        <v>22</v>
      </c>
      <c r="C24" s="2" t="s">
        <v>23</v>
      </c>
      <c r="D24" s="31">
        <f>'synthèse-PRG'!E24-'synthèse-CO2'!D24-'synthèse-CH4'!D24-'synthèse-N2O'!D24</f>
        <v>3.9112870000000006</v>
      </c>
      <c r="E24" s="32">
        <f>'synthèse-PRG'!F24-'synthèse-CO2'!E24-'synthèse-CH4'!E24-'synthèse-N2O'!E24</f>
        <v>3.556475125</v>
      </c>
      <c r="F24" s="32">
        <f>'synthèse-PRG'!G24-'synthèse-CO2'!F24-'synthèse-CH4'!F24-'synthèse-N2O'!F24</f>
        <v>3.7418912499999997</v>
      </c>
      <c r="G24" s="32">
        <f>'synthèse-PRG'!H24-'synthèse-CO2'!G24-'synthèse-CH4'!G24-'synthèse-N2O'!G24</f>
        <v>3.387689375</v>
      </c>
      <c r="H24" s="32">
        <f>'synthèse-PRG'!I24-'synthèse-CO2'!H24-'synthèse-CH4'!H24-'synthèse-N2O'!H24</f>
        <v>3.0412624999999993</v>
      </c>
      <c r="I24" s="32">
        <f>'synthèse-PRG'!J24-'synthèse-CO2'!I24-'synthèse-CH4'!I24-'synthèse-N2O'!I24</f>
        <v>2.721140625000001</v>
      </c>
      <c r="J24" s="32">
        <f>'synthèse-PRG'!K24-'synthèse-CO2'!J24-'synthèse-CH4'!J24-'synthèse-N2O'!J24</f>
        <v>2.4755327499999993</v>
      </c>
      <c r="K24" s="32">
        <f>'synthèse-PRG'!L24-'synthèse-CO2'!K24-'synthèse-CH4'!K24-'synthèse-N2O'!K24</f>
        <v>2.530180875</v>
      </c>
      <c r="L24" s="32">
        <f>'synthèse-PRG'!M24-'synthèse-CO2'!L24-'synthèse-CH4'!L24-'synthèse-N2O'!L24</f>
        <v>3.1112480000000002</v>
      </c>
      <c r="M24" s="32">
        <f>'synthèse-PRG'!N24-'synthèse-CO2'!M24-'synthèse-CH4'!M24-'synthèse-N2O'!M24</f>
        <v>3.599409</v>
      </c>
      <c r="N24" s="32">
        <f>'synthèse-PRG'!O24-'synthèse-CO2'!N24-'synthèse-CH4'!N24-'synthèse-N2O'!N24</f>
        <v>2.4305035000000004</v>
      </c>
      <c r="O24" s="32">
        <f>'synthèse-PRG'!P24-'synthèse-CO2'!O24-'synthèse-CH4'!O24-'synthèse-N2O'!O24</f>
        <v>1.807203000000001</v>
      </c>
      <c r="P24" s="32">
        <f>'synthèse-PRG'!Q24-'synthèse-CO2'!P24-'synthèse-CH4'!P24-'synthèse-N2O'!P24</f>
        <v>2.8989895333333293</v>
      </c>
      <c r="Q24" s="32">
        <f>'synthèse-PRG'!R24-'synthèse-CO2'!Q24-'synthèse-CH4'!Q24-'synthèse-N2O'!Q24</f>
        <v>2.53664686666667</v>
      </c>
      <c r="R24" s="32">
        <f>'synthèse-PRG'!S24-'synthèse-CO2'!R24-'synthèse-CH4'!R24-'synthèse-N2O'!R24</f>
        <v>1.7532419999999995</v>
      </c>
      <c r="S24" s="32">
        <f>'synthèse-PRG'!T24-'synthèse-CO2'!S24-'synthèse-CH4'!S24-'synthèse-N2O'!S24</f>
        <v>1.1381097884</v>
      </c>
      <c r="T24" s="59"/>
    </row>
    <row r="25" spans="1:20" ht="11.25">
      <c r="A25" s="12"/>
      <c r="B25" s="13" t="s">
        <v>14</v>
      </c>
      <c r="C25" s="3" t="s">
        <v>15</v>
      </c>
      <c r="D25" s="31">
        <f>'synthèse-PRG'!E25-'synthèse-CO2'!D25-'synthèse-CH4'!D25-'synthèse-N2O'!D25</f>
        <v>0</v>
      </c>
      <c r="E25" s="32">
        <f>'synthèse-PRG'!F25-'synthèse-CO2'!E25-'synthèse-CH4'!E25-'synthèse-N2O'!E25</f>
        <v>0</v>
      </c>
      <c r="F25" s="32">
        <f>'synthèse-PRG'!G25-'synthèse-CO2'!F25-'synthèse-CH4'!F25-'synthèse-N2O'!F25</f>
        <v>0</v>
      </c>
      <c r="G25" s="32">
        <f>'synthèse-PRG'!H25-'synthèse-CO2'!G25-'synthèse-CH4'!G25-'synthèse-N2O'!G25</f>
        <v>0</v>
      </c>
      <c r="H25" s="32">
        <f>'synthèse-PRG'!I25-'synthèse-CO2'!H25-'synthèse-CH4'!H25-'synthèse-N2O'!H25</f>
        <v>0</v>
      </c>
      <c r="I25" s="32">
        <f>'synthèse-PRG'!J25-'synthèse-CO2'!I25-'synthèse-CH4'!I25-'synthèse-N2O'!I25</f>
        <v>0</v>
      </c>
      <c r="J25" s="32">
        <f>'synthèse-PRG'!K25-'synthèse-CO2'!J25-'synthèse-CH4'!J25-'synthèse-N2O'!J25</f>
        <v>0</v>
      </c>
      <c r="K25" s="32">
        <f>'synthèse-PRG'!L25-'synthèse-CO2'!K25-'synthèse-CH4'!K25-'synthèse-N2O'!K25</f>
        <v>0</v>
      </c>
      <c r="L25" s="32">
        <f>'synthèse-PRG'!M25-'synthèse-CO2'!L25-'synthèse-CH4'!L25-'synthèse-N2O'!L25</f>
        <v>0</v>
      </c>
      <c r="M25" s="32">
        <f>'synthèse-PRG'!N25-'synthèse-CO2'!M25-'synthèse-CH4'!M25-'synthèse-N2O'!M25</f>
        <v>0</v>
      </c>
      <c r="N25" s="32">
        <f>'synthèse-PRG'!O25-'synthèse-CO2'!N25-'synthèse-CH4'!N25-'synthèse-N2O'!N25</f>
        <v>0</v>
      </c>
      <c r="O25" s="32">
        <f>'synthèse-PRG'!P25-'synthèse-CO2'!O25-'synthèse-CH4'!O25-'synthèse-N2O'!O25</f>
        <v>0</v>
      </c>
      <c r="P25" s="32">
        <f>'synthèse-PRG'!Q25-'synthèse-CO2'!P25-'synthèse-CH4'!P25-'synthèse-N2O'!P25</f>
        <v>0</v>
      </c>
      <c r="Q25" s="32">
        <f>'synthèse-PRG'!R25-'synthèse-CO2'!Q25-'synthèse-CH4'!Q25-'synthèse-N2O'!Q25</f>
        <v>0</v>
      </c>
      <c r="R25" s="32">
        <f>'synthèse-PRG'!S25-'synthèse-CO2'!R25-'synthèse-CH4'!R25-'synthèse-N2O'!R25</f>
        <v>0</v>
      </c>
      <c r="S25" s="32">
        <f>'synthèse-PRG'!T25-'synthèse-CO2'!S25-'synthèse-CH4'!S25-'synthèse-N2O'!S25</f>
        <v>0</v>
      </c>
      <c r="T25" s="59"/>
    </row>
    <row r="26" spans="1:20" ht="11.25">
      <c r="A26" s="12"/>
      <c r="B26" s="13" t="s">
        <v>24</v>
      </c>
      <c r="C26" s="2" t="s">
        <v>25</v>
      </c>
      <c r="D26" s="31">
        <f>'synthèse-PRG'!E26-'synthèse-CO2'!D26-'synthèse-CH4'!D26-'synthèse-N2O'!D26</f>
        <v>4.69061974</v>
      </c>
      <c r="E26" s="32">
        <f>'synthèse-PRG'!F26-'synthèse-CO2'!E26-'synthèse-CH4'!E26-'synthèse-N2O'!E26</f>
        <v>5.29118322</v>
      </c>
      <c r="F26" s="32">
        <f>'synthèse-PRG'!G26-'synthèse-CO2'!F26-'synthèse-CH4'!F26-'synthèse-N2O'!F26</f>
        <v>4.578098740000001</v>
      </c>
      <c r="G26" s="32">
        <f>'synthèse-PRG'!H26-'synthèse-CO2'!G26-'synthèse-CH4'!G26-'synthèse-N2O'!G26</f>
        <v>3.4537245800000003</v>
      </c>
      <c r="H26" s="32">
        <f>'synthèse-PRG'!I26-'synthèse-CO2'!H26-'synthèse-CH4'!H26-'synthèse-N2O'!H26</f>
        <v>2.3791564199999997</v>
      </c>
      <c r="I26" s="32">
        <f>'synthèse-PRG'!J26-'synthèse-CO2'!I26-'synthèse-CH4'!I26-'synthèse-N2O'!I26</f>
        <v>0.97317474</v>
      </c>
      <c r="J26" s="32">
        <f>'synthèse-PRG'!K26-'synthèse-CO2'!J26-'synthèse-CH4'!J26-'synthèse-N2O'!J26</f>
        <v>1.05661475</v>
      </c>
      <c r="K26" s="32">
        <f>'synthèse-PRG'!L26-'synthèse-CO2'!K26-'synthèse-CH4'!K26-'synthèse-N2O'!K26</f>
        <v>1.08994775</v>
      </c>
      <c r="L26" s="32">
        <f>'synthèse-PRG'!M26-'synthèse-CO2'!L26-'synthèse-CH4'!L26-'synthèse-N2O'!L26</f>
        <v>0.8897906299999999</v>
      </c>
      <c r="M26" s="32">
        <f>'synthèse-PRG'!N26-'synthèse-CO2'!M26-'synthèse-CH4'!M26-'synthèse-N2O'!M26</f>
        <v>1.1630550000000002</v>
      </c>
      <c r="N26" s="32">
        <f>'synthèse-PRG'!O26-'synthèse-CO2'!N26-'synthèse-CH4'!N26-'synthèse-N2O'!N26</f>
        <v>0.989631045</v>
      </c>
      <c r="O26" s="32">
        <f>'synthèse-PRG'!P26-'synthèse-CO2'!O26-'synthèse-CH4'!O26-'synthèse-N2O'!O26</f>
        <v>1.0751293700000002</v>
      </c>
      <c r="P26" s="32">
        <f>'synthèse-PRG'!Q26-'synthèse-CO2'!P26-'synthèse-CH4'!P26-'synthèse-N2O'!P26</f>
        <v>1.0485736625</v>
      </c>
      <c r="Q26" s="32">
        <f>'synthèse-PRG'!R26-'synthèse-CO2'!Q26-'synthèse-CH4'!Q26-'synthèse-N2O'!Q26</f>
        <v>1.0622167125000002</v>
      </c>
      <c r="R26" s="32">
        <f>'synthèse-PRG'!S26-'synthèse-CO2'!R26-'synthèse-CH4'!R26-'synthèse-N2O'!R26</f>
        <v>1.1460534836</v>
      </c>
      <c r="S26" s="32">
        <f>'synthèse-PRG'!T26-'synthèse-CO2'!S26-'synthèse-CH4'!S26-'synthèse-N2O'!S26</f>
        <v>1.26420604148</v>
      </c>
      <c r="T26" s="59"/>
    </row>
    <row r="27" spans="1:20" ht="11.25">
      <c r="A27" s="12"/>
      <c r="B27" s="13" t="s">
        <v>26</v>
      </c>
      <c r="C27" s="2" t="s">
        <v>101</v>
      </c>
      <c r="D27" s="31">
        <f>'synthèse-PRG'!E27-'synthèse-CO2'!D27-'synthèse-CH4'!D27-'synthèse-N2O'!D27</f>
        <v>0</v>
      </c>
      <c r="E27" s="32">
        <f>'synthèse-PRG'!F27-'synthèse-CO2'!E27-'synthèse-CH4'!E27-'synthèse-N2O'!E27</f>
        <v>0</v>
      </c>
      <c r="F27" s="32">
        <f>'synthèse-PRG'!G27-'synthèse-CO2'!F27-'synthèse-CH4'!F27-'synthèse-N2O'!F27</f>
        <v>0</v>
      </c>
      <c r="G27" s="32">
        <f>'synthèse-PRG'!H27-'synthèse-CO2'!G27-'synthèse-CH4'!G27-'synthèse-N2O'!G27</f>
        <v>0</v>
      </c>
      <c r="H27" s="32">
        <f>'synthèse-PRG'!I27-'synthèse-CO2'!H27-'synthèse-CH4'!H27-'synthèse-N2O'!H27</f>
        <v>0</v>
      </c>
      <c r="I27" s="32">
        <f>'synthèse-PRG'!J27-'synthèse-CO2'!I27-'synthèse-CH4'!I27-'synthèse-N2O'!I27</f>
        <v>0</v>
      </c>
      <c r="J27" s="32">
        <f>'synthèse-PRG'!K27-'synthèse-CO2'!J27-'synthèse-CH4'!J27-'synthèse-N2O'!J27</f>
        <v>0</v>
      </c>
      <c r="K27" s="32">
        <f>'synthèse-PRG'!L27-'synthèse-CO2'!K27-'synthèse-CH4'!K27-'synthèse-N2O'!K27</f>
        <v>0</v>
      </c>
      <c r="L27" s="32">
        <f>'synthèse-PRG'!M27-'synthèse-CO2'!L27-'synthèse-CH4'!L27-'synthèse-N2O'!L27</f>
        <v>0</v>
      </c>
      <c r="M27" s="32">
        <f>'synthèse-PRG'!N27-'synthèse-CO2'!M27-'synthèse-CH4'!M27-'synthèse-N2O'!M27</f>
        <v>0</v>
      </c>
      <c r="N27" s="32">
        <f>'synthèse-PRG'!O27-'synthèse-CO2'!N27-'synthèse-CH4'!N27-'synthèse-N2O'!N27</f>
        <v>0</v>
      </c>
      <c r="O27" s="32">
        <f>'synthèse-PRG'!P27-'synthèse-CO2'!O27-'synthèse-CH4'!O27-'synthèse-N2O'!O27</f>
        <v>0</v>
      </c>
      <c r="P27" s="32">
        <f>'synthèse-PRG'!Q27-'synthèse-CO2'!P27-'synthèse-CH4'!P27-'synthèse-N2O'!P27</f>
        <v>0</v>
      </c>
      <c r="Q27" s="32">
        <f>'synthèse-PRG'!R27-'synthèse-CO2'!Q27-'synthèse-CH4'!Q27-'synthèse-N2O'!Q27</f>
        <v>0</v>
      </c>
      <c r="R27" s="32">
        <f>'synthèse-PRG'!S27-'synthèse-CO2'!R27-'synthèse-CH4'!R27-'synthèse-N2O'!R27</f>
        <v>0</v>
      </c>
      <c r="S27" s="32">
        <f>'synthèse-PRG'!T27-'synthèse-CO2'!S27-'synthèse-CH4'!S27-'synthèse-N2O'!S27</f>
        <v>0</v>
      </c>
      <c r="T27" s="59"/>
    </row>
    <row r="28" spans="1:20" ht="11.25">
      <c r="A28" s="18"/>
      <c r="B28" s="19" t="s">
        <v>13</v>
      </c>
      <c r="C28" s="23" t="s">
        <v>9</v>
      </c>
      <c r="D28" s="33">
        <f>'synthèse-PRG'!E28-'synthèse-CO2'!D28-'synthèse-CH4'!D28-'synthèse-N2O'!D28</f>
        <v>0.8011318668956177</v>
      </c>
      <c r="E28" s="34">
        <f>'synthèse-PRG'!F28-'synthèse-CO2'!E28-'synthèse-CH4'!E28-'synthèse-N2O'!E28</f>
        <v>0.8425619361102078</v>
      </c>
      <c r="F28" s="34">
        <f>'synthèse-PRG'!G28-'synthèse-CO2'!F28-'synthèse-CH4'!F28-'synthèse-N2O'!F28</f>
        <v>0.8863740006614109</v>
      </c>
      <c r="G28" s="34">
        <f>'synthèse-PRG'!H28-'synthèse-CO2'!G28-'synthèse-CH4'!G28-'synthèse-N2O'!G28</f>
        <v>0.9610725364743784</v>
      </c>
      <c r="H28" s="34">
        <f>'synthèse-PRG'!I28-'synthèse-CO2'!H28-'synthèse-CH4'!H28-'synthèse-N2O'!H28</f>
        <v>1.0396719619697259</v>
      </c>
      <c r="I28" s="34">
        <f>'synthèse-PRG'!J28-'synthèse-CO2'!I28-'synthèse-CH4'!I28-'synthèse-N2O'!I28</f>
        <v>1.3185341265040575</v>
      </c>
      <c r="J28" s="34">
        <f>'synthèse-PRG'!K28-'synthèse-CO2'!J28-'synthèse-CH4'!J28-'synthèse-N2O'!J28</f>
        <v>1.6047267587473826</v>
      </c>
      <c r="K28" s="34">
        <f>'synthèse-PRG'!L28-'synthèse-CO2'!K28-'synthèse-CH4'!K28-'synthèse-N2O'!K28</f>
        <v>1.5903889837526426</v>
      </c>
      <c r="L28" s="34">
        <f>'synthèse-PRG'!M28-'synthèse-CO2'!L28-'synthèse-CH4'!L28-'synthèse-N2O'!L28</f>
        <v>1.6212075532167358</v>
      </c>
      <c r="M28" s="34">
        <f>'synthèse-PRG'!N28-'synthèse-CO2'!M28-'synthèse-CH4'!M28-'synthèse-N2O'!M28</f>
        <v>1.6580965578681348</v>
      </c>
      <c r="N28" s="34">
        <f>'synthèse-PRG'!O28-'synthèse-CO2'!N28-'synthèse-CH4'!N28-'synthèse-N2O'!N28</f>
        <v>1.8940085793602373</v>
      </c>
      <c r="O28" s="34">
        <f>'synthèse-PRG'!P28-'synthèse-CO2'!O28-'synthèse-CH4'!O28-'synthèse-N2O'!O28</f>
        <v>2.077048699244667</v>
      </c>
      <c r="P28" s="34">
        <f>'synthèse-PRG'!Q28-'synthèse-CO2'!P28-'synthèse-CH4'!P28-'synthèse-N2O'!P28</f>
        <v>2.3478658343591103</v>
      </c>
      <c r="Q28" s="34">
        <f>'synthèse-PRG'!R28-'synthèse-CO2'!Q28-'synthèse-CH4'!Q28-'synthèse-N2O'!Q28</f>
        <v>2.4824917735532144</v>
      </c>
      <c r="R28" s="34">
        <f>'synthèse-PRG'!S28-'synthèse-CO2'!R28-'synthèse-CH4'!R28-'synthèse-N2O'!R28</f>
        <v>2.6555551474601615</v>
      </c>
      <c r="S28" s="34">
        <f>'synthèse-PRG'!T28-'synthèse-CO2'!S28-'synthèse-CH4'!S28-'synthèse-N2O'!S28</f>
        <v>2.6981906857822637</v>
      </c>
      <c r="T28" s="60"/>
    </row>
    <row r="29" spans="1:20" ht="11.25">
      <c r="A29" s="12"/>
      <c r="B29" s="13"/>
      <c r="C29" s="2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9"/>
    </row>
    <row r="30" spans="1:20" s="5" customFormat="1" ht="11.25">
      <c r="A30" s="20" t="s">
        <v>65</v>
      </c>
      <c r="B30" s="21"/>
      <c r="C30" s="24"/>
      <c r="D30" s="29">
        <f>'synthèse-PRG'!E30-'synthèse-CO2'!D30-'synthèse-CH4'!D30-'synthèse-N2O'!D30</f>
        <v>0.49282239241311965</v>
      </c>
      <c r="E30" s="30">
        <f>'synthèse-PRG'!F30-'synthèse-CO2'!E30-'synthèse-CH4'!E30-'synthèse-N2O'!E30</f>
        <v>0.49545736756094994</v>
      </c>
      <c r="F30" s="30">
        <f>'synthèse-PRG'!G30-'synthèse-CO2'!F30-'synthèse-CH4'!F30-'synthèse-N2O'!F30</f>
        <v>0.49809410576909796</v>
      </c>
      <c r="G30" s="30">
        <f>'synthèse-PRG'!H30-'synthèse-CO2'!G30-'synthèse-CH4'!G30-'synthèse-N2O'!G30</f>
        <v>0.5007270442705842</v>
      </c>
      <c r="H30" s="30">
        <f>'synthèse-PRG'!I30-'synthèse-CO2'!H30-'synthèse-CH4'!H30-'synthèse-N2O'!H30</f>
        <v>0.5033590797585747</v>
      </c>
      <c r="I30" s="30">
        <f>'synthèse-PRG'!J30-'synthèse-CO2'!I30-'synthèse-CH4'!I30-'synthèse-N2O'!I30</f>
        <v>0.5059728712763221</v>
      </c>
      <c r="J30" s="30">
        <f>'synthèse-PRG'!K30-'synthèse-CO2'!J30-'synthèse-CH4'!J30-'synthèse-N2O'!J30</f>
        <v>0.48601440673025675</v>
      </c>
      <c r="K30" s="30">
        <f>'synthèse-PRG'!L30-'synthèse-CO2'!K30-'synthèse-CH4'!K30-'synthèse-N2O'!K30</f>
        <v>0.4658094911144832</v>
      </c>
      <c r="L30" s="30">
        <f>'synthèse-PRG'!M30-'synthèse-CO2'!L30-'synthèse-CH4'!L30-'synthèse-N2O'!L30</f>
        <v>0.44774921551732016</v>
      </c>
      <c r="M30" s="30">
        <f>'synthèse-PRG'!N30-'synthèse-CO2'!M30-'synthèse-CH4'!M30-'synthèse-N2O'!M30</f>
        <v>0.4476801032991413</v>
      </c>
      <c r="N30" s="30">
        <f>'synthèse-PRG'!O30-'synthèse-CO2'!N30-'synthèse-CH4'!N30-'synthèse-N2O'!N30</f>
        <v>0.4475955127961999</v>
      </c>
      <c r="O30" s="30">
        <f>'synthèse-PRG'!P30-'synthèse-CO2'!O30-'synthèse-CH4'!O30-'synthèse-N2O'!O30</f>
        <v>0.4475277615559372</v>
      </c>
      <c r="P30" s="30">
        <f>'synthèse-PRG'!Q30-'synthèse-CO2'!P30-'synthèse-CH4'!P30-'synthèse-N2O'!P30</f>
        <v>0.45639926307391576</v>
      </c>
      <c r="Q30" s="30">
        <f>'synthèse-PRG'!R30-'synthèse-CO2'!Q30-'synthèse-CH4'!Q30-'synthèse-N2O'!Q30</f>
        <v>0.46507004440826405</v>
      </c>
      <c r="R30" s="30">
        <f>'synthèse-PRG'!S30-'synthèse-CO2'!R30-'synthèse-CH4'!R30-'synthèse-N2O'!R30</f>
        <v>0.4733833675384491</v>
      </c>
      <c r="S30" s="30">
        <f>'synthèse-PRG'!T30-'synthèse-CO2'!S30-'synthèse-CH4'!S30-'synthèse-N2O'!S30</f>
        <v>0.4816170478290591</v>
      </c>
      <c r="T30" s="57">
        <f>S30/D30-1</f>
        <v>-0.022737084914492667</v>
      </c>
    </row>
    <row r="31" spans="1:20" ht="11.25">
      <c r="A31" s="12"/>
      <c r="B31" s="13" t="s">
        <v>87</v>
      </c>
      <c r="C31" s="4" t="s">
        <v>27</v>
      </c>
      <c r="D31" s="31">
        <f>'synthèse-PRG'!E31-'synthèse-CO2'!D31-'synthèse-CH4'!D31-'synthèse-N2O'!D31</f>
        <v>5.995204332975845E-15</v>
      </c>
      <c r="E31" s="32">
        <f>'synthèse-PRG'!F31-'synthèse-CO2'!E31-'synthèse-CH4'!E31-'synthèse-N2O'!E31</f>
        <v>-3.6637359812630166E-15</v>
      </c>
      <c r="F31" s="32">
        <f>'synthèse-PRG'!G31-'synthèse-CO2'!F31-'synthèse-CH4'!F31-'synthèse-N2O'!F31</f>
        <v>-1.2212453270876722E-15</v>
      </c>
      <c r="G31" s="32">
        <f>'synthèse-PRG'!H31-'synthèse-CO2'!G31-'synthèse-CH4'!G31-'synthèse-N2O'!G31</f>
        <v>9.992007221626409E-16</v>
      </c>
      <c r="H31" s="32">
        <f>'synthèse-PRG'!I31-'synthèse-CO2'!H31-'synthèse-CH4'!H31-'synthèse-N2O'!H31</f>
        <v>-3.4416913763379853E-15</v>
      </c>
      <c r="I31" s="32">
        <f>'synthèse-PRG'!J31-'synthèse-CO2'!I31-'synthèse-CH4'!I31-'synthèse-N2O'!I31</f>
        <v>-4.107825191113079E-15</v>
      </c>
      <c r="J31" s="32">
        <f>'synthèse-PRG'!K31-'synthèse-CO2'!J31-'synthèse-CH4'!J31-'synthèse-N2O'!J31</f>
        <v>6.217248937900877E-15</v>
      </c>
      <c r="K31" s="32">
        <f>'synthèse-PRG'!L31-'synthèse-CO2'!K31-'synthèse-CH4'!K31-'synthèse-N2O'!K31</f>
        <v>-5.10702591327572E-15</v>
      </c>
      <c r="L31" s="32">
        <f>'synthèse-PRG'!M31-'synthèse-CO2'!L31-'synthèse-CH4'!L31-'synthèse-N2O'!L31</f>
        <v>-4.884981308350689E-15</v>
      </c>
      <c r="M31" s="32">
        <f>'synthèse-PRG'!N31-'synthèse-CO2'!M31-'synthèse-CH4'!M31-'synthèse-N2O'!M31</f>
        <v>0</v>
      </c>
      <c r="N31" s="32">
        <f>'synthèse-PRG'!O31-'synthèse-CO2'!N31-'synthèse-CH4'!N31-'synthèse-N2O'!N31</f>
        <v>1.3322676295501878E-15</v>
      </c>
      <c r="O31" s="32">
        <f>'synthèse-PRG'!P31-'synthèse-CO2'!O31-'synthèse-CH4'!O31-'synthèse-N2O'!O31</f>
        <v>-7.993605777301127E-15</v>
      </c>
      <c r="P31" s="32">
        <f>'synthèse-PRG'!Q31-'synthèse-CO2'!P31-'synthèse-CH4'!P31-'synthèse-N2O'!P31</f>
        <v>0</v>
      </c>
      <c r="Q31" s="32">
        <f>'synthèse-PRG'!R31-'synthèse-CO2'!Q31-'synthèse-CH4'!Q31-'synthèse-N2O'!Q31</f>
        <v>-5.662137425588298E-15</v>
      </c>
      <c r="R31" s="32">
        <f>'synthèse-PRG'!S31-'synthèse-CO2'!R31-'synthèse-CH4'!R31-'synthèse-N2O'!R31</f>
        <v>-9.547918011776346E-15</v>
      </c>
      <c r="S31" s="32">
        <f>'synthèse-PRG'!T31-'synthèse-CO2'!S31-'synthèse-CH4'!S31-'synthèse-N2O'!S31</f>
        <v>0</v>
      </c>
      <c r="T31" s="59"/>
    </row>
    <row r="32" spans="1:20" ht="11.25">
      <c r="A32" s="12"/>
      <c r="B32" s="13" t="s">
        <v>57</v>
      </c>
      <c r="C32" s="4" t="s">
        <v>28</v>
      </c>
      <c r="D32" s="31">
        <f>'synthèse-PRG'!E32-'synthèse-CO2'!D32-'synthèse-CH4'!D32-'synthèse-N2O'!D32</f>
        <v>-1.0269562977782698E-15</v>
      </c>
      <c r="E32" s="32">
        <f>'synthèse-PRG'!F32-'synthèse-CO2'!E32-'synthèse-CH4'!E32-'synthèse-N2O'!E32</f>
        <v>2.2620794126737565E-15</v>
      </c>
      <c r="F32" s="32">
        <f>'synthèse-PRG'!G32-'synthèse-CO2'!F32-'synthèse-CH4'!F32-'synthèse-N2O'!F32</f>
        <v>4.0245584642661925E-16</v>
      </c>
      <c r="G32" s="32">
        <f>'synthèse-PRG'!H32-'synthèse-CO2'!G32-'synthèse-CH4'!G32-'synthèse-N2O'!G32</f>
        <v>6.938893903907228E-16</v>
      </c>
      <c r="H32" s="32">
        <f>'synthèse-PRG'!I32-'synthèse-CO2'!H32-'synthèse-CH4'!H32-'synthèse-N2O'!H32</f>
        <v>1.6792123247455493E-15</v>
      </c>
      <c r="I32" s="32">
        <f>'synthèse-PRG'!J32-'synthèse-CO2'!I32-'synthèse-CH4'!I32-'synthèse-N2O'!I32</f>
        <v>3.469446951953614E-16</v>
      </c>
      <c r="J32" s="32">
        <f>'synthèse-PRG'!K32-'synthèse-CO2'!J32-'synthèse-CH4'!J32-'synthèse-N2O'!J32</f>
        <v>8.604228440844963E-16</v>
      </c>
      <c r="K32" s="32">
        <f>'synthèse-PRG'!L32-'synthèse-CO2'!K32-'synthèse-CH4'!K32-'synthèse-N2O'!K32</f>
        <v>-9.71445146547012E-16</v>
      </c>
      <c r="L32" s="32">
        <f>'synthèse-PRG'!M32-'synthèse-CO2'!L32-'synthèse-CH4'!L32-'synthèse-N2O'!L32</f>
        <v>-6.661338147750939E-16</v>
      </c>
      <c r="M32" s="32">
        <f>'synthèse-PRG'!N32-'synthèse-CO2'!M32-'synthèse-CH4'!M32-'synthèse-N2O'!M32</f>
        <v>-2.220446049250313E-16</v>
      </c>
      <c r="N32" s="32">
        <f>'synthèse-PRG'!O32-'synthèse-CO2'!N32-'synthèse-CH4'!N32-'synthèse-N2O'!N32</f>
        <v>4.996003610813204E-16</v>
      </c>
      <c r="O32" s="32">
        <f>'synthèse-PRG'!P32-'synthèse-CO2'!O32-'synthèse-CH4'!O32-'synthèse-N2O'!O32</f>
        <v>1.5265566588595902E-15</v>
      </c>
      <c r="P32" s="32">
        <f>'synthèse-PRG'!Q32-'synthèse-CO2'!P32-'synthèse-CH4'!P32-'synthèse-N2O'!P32</f>
        <v>6.106226635438361E-16</v>
      </c>
      <c r="Q32" s="32">
        <f>'synthèse-PRG'!R32-'synthèse-CO2'!Q32-'synthèse-CH4'!Q32-'synthèse-N2O'!Q32</f>
        <v>2.3592239273284576E-16</v>
      </c>
      <c r="R32" s="32">
        <f>'synthèse-PRG'!S32-'synthèse-CO2'!R32-'synthèse-CH4'!R32-'synthèse-N2O'!R32</f>
        <v>-1.942890293094024E-16</v>
      </c>
      <c r="S32" s="32">
        <f>'synthèse-PRG'!T32-'synthèse-CO2'!S32-'synthèse-CH4'!S32-'synthèse-N2O'!S32</f>
        <v>-4.718447854656915E-16</v>
      </c>
      <c r="T32" s="59"/>
    </row>
    <row r="33" spans="1:20" ht="11.25">
      <c r="A33" s="12"/>
      <c r="B33" s="13" t="s">
        <v>29</v>
      </c>
      <c r="C33" s="4" t="s">
        <v>30</v>
      </c>
      <c r="D33" s="31">
        <f>'synthèse-PRG'!E33-'synthèse-CO2'!D33-'synthèse-CH4'!D33-'synthèse-N2O'!D33</f>
        <v>-8.118505867571457E-16</v>
      </c>
      <c r="E33" s="32">
        <f>'synthèse-PRG'!F33-'synthèse-CO2'!E33-'synthèse-CH4'!E33-'synthèse-N2O'!E33</f>
        <v>-9.71445146547012E-17</v>
      </c>
      <c r="F33" s="32">
        <f>'synthèse-PRG'!G33-'synthèse-CO2'!F33-'synthèse-CH4'!F33-'synthèse-N2O'!F33</f>
        <v>5.689893001203927E-16</v>
      </c>
      <c r="G33" s="32">
        <f>'synthèse-PRG'!H33-'synthèse-CO2'!G33-'synthèse-CH4'!G33-'synthèse-N2O'!G33</f>
        <v>0</v>
      </c>
      <c r="H33" s="32">
        <f>'synthèse-PRG'!I33-'synthèse-CO2'!H33-'synthèse-CH4'!H33-'synthèse-N2O'!H33</f>
        <v>4.753142324176451E-16</v>
      </c>
      <c r="I33" s="32">
        <f>'synthèse-PRG'!J33-'synthèse-CO2'!I33-'synthèse-CH4'!I33-'synthèse-N2O'!I33</f>
        <v>3.0878077872387166E-16</v>
      </c>
      <c r="J33" s="32">
        <f>'synthèse-PRG'!K33-'synthèse-CO2'!J33-'synthèse-CH4'!J33-'synthèse-N2O'!J33</f>
        <v>-5.759281940243E-16</v>
      </c>
      <c r="K33" s="32">
        <f>'synthèse-PRG'!L33-'synthèse-CO2'!K33-'synthèse-CH4'!K33-'synthèse-N2O'!K33</f>
        <v>9.679756995950584E-16</v>
      </c>
      <c r="L33" s="32">
        <f>'synthèse-PRG'!M33-'synthèse-CO2'!L33-'synthèse-CH4'!L33-'synthèse-N2O'!L33</f>
        <v>-1.8388068845354155E-16</v>
      </c>
      <c r="M33" s="32">
        <f>'synthèse-PRG'!N33-'synthèse-CO2'!M33-'synthèse-CH4'!M33-'synthèse-N2O'!M33</f>
        <v>3.3306690738754696E-16</v>
      </c>
      <c r="N33" s="32">
        <f>'synthèse-PRG'!O33-'synthèse-CO2'!N33-'synthèse-CH4'!N33-'synthèse-N2O'!N33</f>
        <v>-4.440892098500626E-16</v>
      </c>
      <c r="O33" s="32">
        <f>'synthèse-PRG'!P33-'synthèse-CO2'!O33-'synthèse-CH4'!O33-'synthèse-N2O'!O33</f>
        <v>4.198030811863873E-16</v>
      </c>
      <c r="P33" s="32">
        <f>'synthèse-PRG'!Q33-'synthèse-CO2'!P33-'synthèse-CH4'!P33-'synthèse-N2O'!P33</f>
        <v>2.8102520310824275E-16</v>
      </c>
      <c r="Q33" s="32">
        <f>'synthèse-PRG'!R33-'synthèse-CO2'!Q33-'synthèse-CH4'!Q33-'synthèse-N2O'!Q33</f>
        <v>5.48172618408671E-16</v>
      </c>
      <c r="R33" s="32">
        <f>'synthèse-PRG'!S33-'synthèse-CO2'!R33-'synthèse-CH4'!R33-'synthèse-N2O'!R33</f>
        <v>1.3183898417423734E-16</v>
      </c>
      <c r="S33" s="32">
        <f>'synthèse-PRG'!T33-'synthèse-CO2'!S33-'synthèse-CH4'!S33-'synthèse-N2O'!S33</f>
        <v>4.5102810375396984E-17</v>
      </c>
      <c r="T33" s="59"/>
    </row>
    <row r="34" spans="1:20" ht="11.25">
      <c r="A34" s="12"/>
      <c r="B34" s="13" t="s">
        <v>31</v>
      </c>
      <c r="C34" s="4" t="s">
        <v>32</v>
      </c>
      <c r="D34" s="31">
        <f>'synthèse-PRG'!E34-'synthèse-CO2'!D34-'synthèse-CH4'!D34-'synthèse-N2O'!D34</f>
        <v>6.876443858772063E-15</v>
      </c>
      <c r="E34" s="32">
        <f>'synthèse-PRG'!F34-'synthèse-CO2'!E34-'synthèse-CH4'!E34-'synthèse-N2O'!E34</f>
        <v>-3.566591466608315E-15</v>
      </c>
      <c r="F34" s="32">
        <f>'synthèse-PRG'!G34-'synthèse-CO2'!F34-'synthèse-CH4'!F34-'synthèse-N2O'!F34</f>
        <v>-2.3363255774455638E-14</v>
      </c>
      <c r="G34" s="32">
        <f>'synthèse-PRG'!H34-'synthèse-CO2'!G34-'synthèse-CH4'!G34-'synthèse-N2O'!G34</f>
        <v>3.0281332996651145E-14</v>
      </c>
      <c r="H34" s="32">
        <f>'synthèse-PRG'!I34-'synthèse-CO2'!H34-'synthèse-CH4'!H34-'synthèse-N2O'!H34</f>
        <v>-3.9870884371850934E-14</v>
      </c>
      <c r="I34" s="32">
        <f>'synthèse-PRG'!J34-'synthèse-CO2'!I34-'synthèse-CH4'!I34-'synthèse-N2O'!I34</f>
        <v>3.8028608040363565E-14</v>
      </c>
      <c r="J34" s="32">
        <f>'synthèse-PRG'!K34-'synthèse-CO2'!J34-'synthèse-CH4'!J34-'synthèse-N2O'!J34</f>
        <v>4.891920202254596E-15</v>
      </c>
      <c r="K34" s="32">
        <f>'synthèse-PRG'!L34-'synthèse-CO2'!K34-'synthèse-CH4'!K34-'synthèse-N2O'!K34</f>
        <v>-1.107794411758789E-14</v>
      </c>
      <c r="L34" s="32">
        <f>'synthèse-PRG'!M34-'synthèse-CO2'!L34-'synthèse-CH4'!L34-'synthèse-N2O'!L34</f>
        <v>-8.597289546941056E-15</v>
      </c>
      <c r="M34" s="32">
        <f>'synthèse-PRG'!N34-'synthèse-CO2'!M34-'synthèse-CH4'!M34-'synthèse-N2O'!M34</f>
        <v>-1.1261824806041432E-14</v>
      </c>
      <c r="N34" s="32">
        <f>'synthèse-PRG'!O34-'synthèse-CO2'!N34-'synthèse-CH4'!N34-'synthèse-N2O'!N34</f>
        <v>-2.8380076066980564E-15</v>
      </c>
      <c r="O34" s="32">
        <f>'synthèse-PRG'!P34-'synthèse-CO2'!O34-'synthèse-CH4'!O34-'synthèse-N2O'!O34</f>
        <v>-1.136590821460004E-14</v>
      </c>
      <c r="P34" s="32">
        <f>'synthèse-PRG'!Q34-'synthèse-CO2'!P34-'synthèse-CH4'!P34-'synthèse-N2O'!P34</f>
        <v>3.5041414214731503E-15</v>
      </c>
      <c r="Q34" s="32">
        <f>'synthèse-PRG'!R34-'synthèse-CO2'!Q34-'synthèse-CH4'!Q34-'synthèse-N2O'!Q34</f>
        <v>-7.299716386910404E-15</v>
      </c>
      <c r="R34" s="32">
        <f>'synthèse-PRG'!S34-'synthèse-CO2'!R34-'synthèse-CH4'!R34-'synthèse-N2O'!R34</f>
        <v>6.390721285498557E-15</v>
      </c>
      <c r="S34" s="32">
        <f>'synthèse-PRG'!T34-'synthèse-CO2'!S34-'synthèse-CH4'!S34-'synthèse-N2O'!S34</f>
        <v>4.211908599671688E-15</v>
      </c>
      <c r="T34" s="59"/>
    </row>
    <row r="35" spans="1:20" ht="11.25">
      <c r="A35" s="18"/>
      <c r="B35" s="19" t="s">
        <v>13</v>
      </c>
      <c r="C35" s="25" t="s">
        <v>9</v>
      </c>
      <c r="D35" s="33">
        <f>'synthèse-PRG'!E35-'synthèse-CO2'!D35-'synthèse-CH4'!D35-'synthèse-N2O'!D35</f>
        <v>0.4928223924130967</v>
      </c>
      <c r="E35" s="34">
        <f>'synthèse-PRG'!F35-'synthèse-CO2'!E35-'synthèse-CH4'!E35-'synthèse-N2O'!E35</f>
        <v>0.49545736756097375</v>
      </c>
      <c r="F35" s="34">
        <f>'synthèse-PRG'!G35-'synthèse-CO2'!F35-'synthèse-CH4'!F35-'synthèse-N2O'!F35</f>
        <v>0.49809410576910235</v>
      </c>
      <c r="G35" s="34">
        <f>'synthèse-PRG'!H35-'synthèse-CO2'!G35-'synthèse-CH4'!G35-'synthèse-N2O'!G35</f>
        <v>0.5007270442705429</v>
      </c>
      <c r="H35" s="34">
        <f>'synthèse-PRG'!I35-'synthèse-CO2'!H35-'synthèse-CH4'!H35-'synthèse-N2O'!H35</f>
        <v>0.5033590797586084</v>
      </c>
      <c r="I35" s="34">
        <f>'synthèse-PRG'!J35-'synthèse-CO2'!I35-'synthèse-CH4'!I35-'synthèse-N2O'!I35</f>
        <v>0.5059728712762956</v>
      </c>
      <c r="J35" s="34">
        <f>'synthèse-PRG'!K35-'synthèse-CO2'!J35-'synthèse-CH4'!J35-'synthèse-N2O'!J35</f>
        <v>0.4860144067302494</v>
      </c>
      <c r="K35" s="34">
        <f>'synthèse-PRG'!L35-'synthèse-CO2'!K35-'synthèse-CH4'!K35-'synthèse-N2O'!K35</f>
        <v>0.4658094911144969</v>
      </c>
      <c r="L35" s="34">
        <f>'synthèse-PRG'!M35-'synthèse-CO2'!L35-'synthèse-CH4'!L35-'synthèse-N2O'!L35</f>
        <v>0.44774921551735614</v>
      </c>
      <c r="M35" s="34">
        <f>'synthèse-PRG'!N35-'synthèse-CO2'!M35-'synthèse-CH4'!M35-'synthèse-N2O'!M35</f>
        <v>0.4476801032991652</v>
      </c>
      <c r="N35" s="34">
        <f>'synthèse-PRG'!O35-'synthèse-CO2'!N35-'synthèse-CH4'!N35-'synthèse-N2O'!N35</f>
        <v>0.4475955127962069</v>
      </c>
      <c r="O35" s="34">
        <f>'synthèse-PRG'!P35-'synthèse-CO2'!O35-'synthèse-CH4'!O35-'synthèse-N2O'!O35</f>
        <v>0.44752776155595464</v>
      </c>
      <c r="P35" s="34">
        <f>'synthèse-PRG'!Q35-'synthèse-CO2'!P35-'synthèse-CH4'!P35-'synthèse-N2O'!P35</f>
        <v>0.4563992630739044</v>
      </c>
      <c r="Q35" s="34">
        <f>'synthèse-PRG'!R35-'synthèse-CO2'!Q35-'synthèse-CH4'!Q35-'synthèse-N2O'!Q35</f>
        <v>0.4650700444082695</v>
      </c>
      <c r="R35" s="34">
        <f>'synthèse-PRG'!S35-'synthèse-CO2'!R35-'synthèse-CH4'!R35-'synthèse-N2O'!R35</f>
        <v>0.4733833675384406</v>
      </c>
      <c r="S35" s="34">
        <f>'synthèse-PRG'!T35-'synthèse-CO2'!S35-'synthèse-CH4'!S35-'synthèse-N2O'!S35</f>
        <v>0.48161704782905834</v>
      </c>
      <c r="T35" s="60"/>
    </row>
    <row r="36" spans="1:20" ht="11.25">
      <c r="A36" s="12"/>
      <c r="B36" s="13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9"/>
    </row>
    <row r="37" spans="1:20" s="5" customFormat="1" ht="11.25">
      <c r="A37" s="20" t="s">
        <v>58</v>
      </c>
      <c r="B37" s="21"/>
      <c r="C37" s="22"/>
      <c r="D37" s="29">
        <f>'synthèse-PRG'!E37-'synthèse-CO2'!D37-'synthèse-CH4'!D37-'synthèse-N2O'!D37</f>
        <v>1.9184653865522705E-13</v>
      </c>
      <c r="E37" s="30">
        <f>'synthèse-PRG'!F37-'synthèse-CO2'!E37-'synthèse-CH4'!E37-'synthèse-N2O'!E37</f>
        <v>0</v>
      </c>
      <c r="F37" s="30">
        <f>'synthèse-PRG'!G37-'synthèse-CO2'!F37-'synthèse-CH4'!F37-'synthèse-N2O'!F37</f>
        <v>0</v>
      </c>
      <c r="G37" s="30">
        <f>'synthèse-PRG'!H37-'synthèse-CO2'!G37-'synthèse-CH4'!G37-'synthèse-N2O'!G37</f>
        <v>0</v>
      </c>
      <c r="H37" s="30">
        <f>'synthèse-PRG'!I37-'synthèse-CO2'!H37-'synthèse-CH4'!H37-'synthèse-N2O'!H37</f>
        <v>0</v>
      </c>
      <c r="I37" s="30">
        <f>'synthèse-PRG'!J37-'synthèse-CO2'!I37-'synthèse-CH4'!I37-'synthèse-N2O'!I37</f>
        <v>9.947598300641403E-14</v>
      </c>
      <c r="J37" s="30">
        <f>'synthèse-PRG'!K37-'synthèse-CO2'!J37-'synthèse-CH4'!J37-'synthèse-N2O'!J37</f>
        <v>0</v>
      </c>
      <c r="K37" s="30">
        <f>'synthèse-PRG'!L37-'synthèse-CO2'!K37-'synthèse-CH4'!K37-'synthèse-N2O'!K37</f>
        <v>0</v>
      </c>
      <c r="L37" s="30">
        <f>'synthèse-PRG'!M37-'synthèse-CO2'!L37-'synthèse-CH4'!L37-'synthèse-N2O'!L37</f>
        <v>0</v>
      </c>
      <c r="M37" s="30">
        <f>'synthèse-PRG'!N37-'synthèse-CO2'!M37-'synthèse-CH4'!M37-'synthèse-N2O'!M37</f>
        <v>7.105427357601002E-14</v>
      </c>
      <c r="N37" s="30">
        <f>'synthèse-PRG'!O37-'synthèse-CO2'!N37-'synthèse-CH4'!N37-'synthèse-N2O'!N37</f>
        <v>0</v>
      </c>
      <c r="O37" s="30">
        <f>'synthèse-PRG'!P37-'synthèse-CO2'!O37-'synthèse-CH4'!O37-'synthèse-N2O'!O37</f>
        <v>0</v>
      </c>
      <c r="P37" s="30">
        <f>'synthèse-PRG'!Q37-'synthèse-CO2'!P37-'synthèse-CH4'!P37-'synthèse-N2O'!P37</f>
        <v>-6.394884621840902E-14</v>
      </c>
      <c r="Q37" s="30">
        <f>'synthèse-PRG'!R37-'synthèse-CO2'!Q37-'synthèse-CH4'!Q37-'synthèse-N2O'!Q37</f>
        <v>1.7763568394002505E-13</v>
      </c>
      <c r="R37" s="30">
        <f>'synthèse-PRG'!S37-'synthèse-CO2'!R37-'synthèse-CH4'!R37-'synthèse-N2O'!R37</f>
        <v>-6.394884621840902E-14</v>
      </c>
      <c r="S37" s="30">
        <f>'synthèse-PRG'!T37-'synthèse-CO2'!S37-'synthèse-CH4'!S37-'synthèse-N2O'!S37</f>
        <v>-5.684341886080802E-14</v>
      </c>
      <c r="T37" s="57"/>
    </row>
    <row r="38" spans="1:20" ht="11.25">
      <c r="A38" s="12"/>
      <c r="B38" s="13" t="s">
        <v>59</v>
      </c>
      <c r="C38" s="2" t="s">
        <v>33</v>
      </c>
      <c r="D38" s="31">
        <f>'synthèse-PRG'!E38-'synthèse-CO2'!D38-'synthèse-CH4'!D38-'synthèse-N2O'!D38</f>
        <v>1.6375789613221059E-15</v>
      </c>
      <c r="E38" s="32">
        <f>'synthèse-PRG'!F38-'synthèse-CO2'!E38-'synthèse-CH4'!E38-'synthèse-N2O'!E38</f>
        <v>0</v>
      </c>
      <c r="F38" s="32">
        <f>'synthèse-PRG'!G38-'synthèse-CO2'!F38-'synthèse-CH4'!F38-'synthèse-N2O'!F38</f>
        <v>-4.0245584642661925E-16</v>
      </c>
      <c r="G38" s="32">
        <f>'synthèse-PRG'!H38-'synthèse-CO2'!G38-'synthèse-CH4'!G38-'synthèse-N2O'!G38</f>
        <v>4.718447854656915E-16</v>
      </c>
      <c r="H38" s="32">
        <f>'synthèse-PRG'!I38-'synthèse-CO2'!H38-'synthèse-CH4'!H38-'synthèse-N2O'!H38</f>
        <v>5.273559366969494E-16</v>
      </c>
      <c r="I38" s="32">
        <f>'synthèse-PRG'!J38-'synthèse-CO2'!I38-'synthèse-CH4'!I38-'synthèse-N2O'!I38</f>
        <v>-4.440892098500626E-16</v>
      </c>
      <c r="J38" s="32">
        <f>'synthèse-PRG'!K38-'synthèse-CO2'!J38-'synthèse-CH4'!J38-'synthèse-N2O'!J38</f>
        <v>0</v>
      </c>
      <c r="K38" s="32">
        <f>'synthèse-PRG'!L38-'synthèse-CO2'!K38-'synthèse-CH4'!K38-'synthèse-N2O'!K38</f>
        <v>-4.996003610813204E-16</v>
      </c>
      <c r="L38" s="32">
        <f>'synthèse-PRG'!M38-'synthèse-CO2'!L38-'synthèse-CH4'!L38-'synthèse-N2O'!L38</f>
        <v>-7.771561172376096E-16</v>
      </c>
      <c r="M38" s="32">
        <f>'synthèse-PRG'!N38-'synthèse-CO2'!M38-'synthèse-CH4'!M38-'synthèse-N2O'!M38</f>
        <v>-1.8041124150158794E-16</v>
      </c>
      <c r="N38" s="32">
        <f>'synthèse-PRG'!O38-'synthèse-CO2'!N38-'synthèse-CH4'!N38-'synthèse-N2O'!N38</f>
        <v>-2.5673907444456745E-15</v>
      </c>
      <c r="O38" s="32">
        <f>'synthèse-PRG'!P38-'synthèse-CO2'!O38-'synthèse-CH4'!O38-'synthèse-N2O'!O38</f>
        <v>0</v>
      </c>
      <c r="P38" s="32">
        <f>'synthèse-PRG'!Q38-'synthèse-CO2'!P38-'synthèse-CH4'!P38-'synthèse-N2O'!P38</f>
        <v>-4.996003610813204E-16</v>
      </c>
      <c r="Q38" s="32">
        <f>'synthèse-PRG'!R38-'synthèse-CO2'!Q38-'synthèse-CH4'!Q38-'synthèse-N2O'!Q38</f>
        <v>-2.095545958979983E-15</v>
      </c>
      <c r="R38" s="32">
        <f>'synthèse-PRG'!S38-'synthèse-CO2'!R38-'synthèse-CH4'!R38-'synthèse-N2O'!R38</f>
        <v>9.992007221626409E-16</v>
      </c>
      <c r="S38" s="32">
        <f>'synthèse-PRG'!T38-'synthèse-CO2'!S38-'synthèse-CH4'!S38-'synthèse-N2O'!S38</f>
        <v>0</v>
      </c>
      <c r="T38" s="59"/>
    </row>
    <row r="39" spans="1:20" ht="11.25">
      <c r="A39" s="12"/>
      <c r="B39" s="13" t="s">
        <v>34</v>
      </c>
      <c r="C39" s="2" t="s">
        <v>35</v>
      </c>
      <c r="D39" s="31">
        <f>'synthèse-PRG'!E39-'synthèse-CO2'!D39-'synthèse-CH4'!D39-'synthèse-N2O'!D39</f>
        <v>1.4210854715202004E-13</v>
      </c>
      <c r="E39" s="32">
        <f>'synthèse-PRG'!F39-'synthèse-CO2'!E39-'synthèse-CH4'!E39-'synthèse-N2O'!E39</f>
        <v>0</v>
      </c>
      <c r="F39" s="32">
        <f>'synthèse-PRG'!G39-'synthèse-CO2'!F39-'synthèse-CH4'!F39-'synthèse-N2O'!F39</f>
        <v>0</v>
      </c>
      <c r="G39" s="32">
        <f>'synthèse-PRG'!H39-'synthèse-CO2'!G39-'synthèse-CH4'!G39-'synthèse-N2O'!G39</f>
        <v>1.0658141036401503E-13</v>
      </c>
      <c r="H39" s="32">
        <f>'synthèse-PRG'!I39-'synthèse-CO2'!H39-'synthèse-CH4'!H39-'synthèse-N2O'!H39</f>
        <v>0</v>
      </c>
      <c r="I39" s="32">
        <f>'synthèse-PRG'!J39-'synthèse-CO2'!I39-'synthèse-CH4'!I39-'synthèse-N2O'!I39</f>
        <v>0</v>
      </c>
      <c r="J39" s="32">
        <f>'synthèse-PRG'!K39-'synthèse-CO2'!J39-'synthèse-CH4'!J39-'synthèse-N2O'!J39</f>
        <v>0</v>
      </c>
      <c r="K39" s="32">
        <f>'synthèse-PRG'!L39-'synthèse-CO2'!K39-'synthèse-CH4'!K39-'synthèse-N2O'!K39</f>
        <v>0</v>
      </c>
      <c r="L39" s="32">
        <f>'synthèse-PRG'!M39-'synthèse-CO2'!L39-'synthèse-CH4'!L39-'synthèse-N2O'!L39</f>
        <v>0</v>
      </c>
      <c r="M39" s="32">
        <f>'synthèse-PRG'!N39-'synthèse-CO2'!M39-'synthèse-CH4'!M39-'synthèse-N2O'!M39</f>
        <v>1.0658141036401503E-13</v>
      </c>
      <c r="N39" s="32">
        <f>'synthèse-PRG'!O39-'synthèse-CO2'!N39-'synthèse-CH4'!N39-'synthèse-N2O'!N39</f>
        <v>1.1368683772161603E-13</v>
      </c>
      <c r="O39" s="32">
        <f>'synthèse-PRG'!P39-'synthèse-CO2'!O39-'synthèse-CH4'!O39-'synthèse-N2O'!O39</f>
        <v>0</v>
      </c>
      <c r="P39" s="32">
        <f>'synthèse-PRG'!Q39-'synthèse-CO2'!P39-'synthèse-CH4'!P39-'synthèse-N2O'!P39</f>
        <v>-1.1368683772161603E-13</v>
      </c>
      <c r="Q39" s="32">
        <f>'synthèse-PRG'!R39-'synthèse-CO2'!Q39-'synthèse-CH4'!Q39-'synthèse-N2O'!Q39</f>
        <v>1.2789769243681803E-13</v>
      </c>
      <c r="R39" s="32">
        <f>'synthèse-PRG'!S39-'synthèse-CO2'!R39-'synthèse-CH4'!R39-'synthèse-N2O'!R39</f>
        <v>0</v>
      </c>
      <c r="S39" s="32">
        <f>'synthèse-PRG'!T39-'synthèse-CO2'!S39-'synthèse-CH4'!S39-'synthèse-N2O'!S39</f>
        <v>-9.237055564881302E-14</v>
      </c>
      <c r="T39" s="59"/>
    </row>
    <row r="40" spans="1:20" ht="11.25">
      <c r="A40" s="12"/>
      <c r="B40" s="13" t="s">
        <v>36</v>
      </c>
      <c r="C40" s="2" t="s">
        <v>37</v>
      </c>
      <c r="D40" s="31">
        <f>'synthèse-PRG'!E40-'synthèse-CO2'!D40-'synthèse-CH4'!D40-'synthèse-N2O'!D40</f>
        <v>3.907985046680551E-14</v>
      </c>
      <c r="E40" s="32">
        <f>'synthèse-PRG'!F40-'synthèse-CO2'!E40-'synthèse-CH4'!E40-'synthèse-N2O'!E40</f>
        <v>4.263256414560601E-14</v>
      </c>
      <c r="F40" s="32">
        <f>'synthèse-PRG'!G40-'synthèse-CO2'!F40-'synthèse-CH4'!F40-'synthèse-N2O'!F40</f>
        <v>2.1316282072803006E-14</v>
      </c>
      <c r="G40" s="32">
        <f>'synthèse-PRG'!H40-'synthèse-CO2'!G40-'synthèse-CH4'!G40-'synthèse-N2O'!G40</f>
        <v>-9.592326932761353E-14</v>
      </c>
      <c r="H40" s="32">
        <f>'synthèse-PRG'!I40-'synthèse-CO2'!H40-'synthèse-CH4'!H40-'synthèse-N2O'!H40</f>
        <v>-4.973799150320701E-14</v>
      </c>
      <c r="I40" s="32">
        <f>'synthèse-PRG'!J40-'synthèse-CO2'!I40-'synthèse-CH4'!I40-'synthèse-N2O'!I40</f>
        <v>9.947598300641403E-14</v>
      </c>
      <c r="J40" s="32">
        <f>'synthèse-PRG'!K40-'synthèse-CO2'!J40-'synthèse-CH4'!J40-'synthèse-N2O'!J40</f>
        <v>-6.039613253960852E-14</v>
      </c>
      <c r="K40" s="32">
        <f>'synthèse-PRG'!L40-'synthèse-CO2'!K40-'synthèse-CH4'!K40-'synthèse-N2O'!K40</f>
        <v>-6.394884621840902E-14</v>
      </c>
      <c r="L40" s="32">
        <f>'synthèse-PRG'!M40-'synthèse-CO2'!L40-'synthèse-CH4'!L40-'synthèse-N2O'!L40</f>
        <v>-6.750155989720952E-14</v>
      </c>
      <c r="M40" s="32">
        <f>'synthèse-PRG'!N40-'synthèse-CO2'!M40-'synthèse-CH4'!M40-'synthèse-N2O'!M40</f>
        <v>-6.039613253960852E-14</v>
      </c>
      <c r="N40" s="32">
        <f>'synthèse-PRG'!O40-'synthèse-CO2'!N40-'synthèse-CH4'!N40-'synthèse-N2O'!N40</f>
        <v>-1.1013412404281553E-13</v>
      </c>
      <c r="O40" s="32">
        <f>'synthèse-PRG'!P40-'synthèse-CO2'!O40-'synthèse-CH4'!O40-'synthèse-N2O'!O40</f>
        <v>1.0658141036401503E-14</v>
      </c>
      <c r="P40" s="32">
        <f>'synthèse-PRG'!Q40-'synthèse-CO2'!P40-'synthèse-CH4'!P40-'synthèse-N2O'!P40</f>
        <v>7.105427357601002E-15</v>
      </c>
      <c r="Q40" s="32">
        <f>'synthèse-PRG'!R40-'synthèse-CO2'!Q40-'synthèse-CH4'!Q40-'synthèse-N2O'!Q40</f>
        <v>3.907985046680551E-14</v>
      </c>
      <c r="R40" s="32">
        <f>'synthèse-PRG'!S40-'synthèse-CO2'!R40-'synthèse-CH4'!R40-'synthèse-N2O'!R40</f>
        <v>-1.7763568394002505E-14</v>
      </c>
      <c r="S40" s="32">
        <f>'synthèse-PRG'!T40-'synthèse-CO2'!S40-'synthèse-CH4'!S40-'synthèse-N2O'!S40</f>
        <v>1.0658141036401503E-14</v>
      </c>
      <c r="T40" s="59"/>
    </row>
    <row r="41" spans="1:20" ht="11.25">
      <c r="A41" s="12"/>
      <c r="B41" s="13" t="s">
        <v>38</v>
      </c>
      <c r="C41" s="2" t="s">
        <v>39</v>
      </c>
      <c r="D41" s="31">
        <f>'synthèse-PRG'!E41-'synthèse-CO2'!D41-'synthèse-CH4'!D41-'synthèse-N2O'!D41</f>
        <v>7.993605777301127E-15</v>
      </c>
      <c r="E41" s="32">
        <f>'synthèse-PRG'!F41-'synthèse-CO2'!E41-'synthèse-CH4'!E41-'synthèse-N2O'!E41</f>
        <v>0</v>
      </c>
      <c r="F41" s="32">
        <f>'synthèse-PRG'!G41-'synthèse-CO2'!F41-'synthèse-CH4'!F41-'synthèse-N2O'!F41</f>
        <v>-3.197442310920451E-14</v>
      </c>
      <c r="G41" s="32">
        <f>'synthèse-PRG'!H41-'synthèse-CO2'!G41-'synthèse-CH4'!G41-'synthèse-N2O'!G41</f>
        <v>0</v>
      </c>
      <c r="H41" s="32">
        <f>'synthèse-PRG'!I41-'synthèse-CO2'!H41-'synthèse-CH4'!H41-'synthèse-N2O'!H41</f>
        <v>3.730349362740526E-14</v>
      </c>
      <c r="I41" s="32">
        <f>'synthèse-PRG'!J41-'synthèse-CO2'!I41-'synthèse-CH4'!I41-'synthèse-N2O'!I41</f>
        <v>0</v>
      </c>
      <c r="J41" s="32">
        <f>'synthèse-PRG'!K41-'synthèse-CO2'!J41-'synthèse-CH4'!J41-'synthèse-N2O'!J41</f>
        <v>-1.3322676295501878E-14</v>
      </c>
      <c r="K41" s="32">
        <f>'synthèse-PRG'!L41-'synthèse-CO2'!K41-'synthèse-CH4'!K41-'synthèse-N2O'!K41</f>
        <v>2.398081733190338E-14</v>
      </c>
      <c r="L41" s="32">
        <f>'synthèse-PRG'!M41-'synthèse-CO2'!L41-'synthèse-CH4'!L41-'synthèse-N2O'!L41</f>
        <v>4.085620730620576E-14</v>
      </c>
      <c r="M41" s="32">
        <f>'synthèse-PRG'!N41-'synthèse-CO2'!M41-'synthèse-CH4'!M41-'synthèse-N2O'!M41</f>
        <v>1.2434497875801753E-14</v>
      </c>
      <c r="N41" s="32">
        <f>'synthèse-PRG'!O41-'synthèse-CO2'!N41-'synthèse-CH4'!N41-'synthèse-N2O'!N41</f>
        <v>5.595524044110789E-14</v>
      </c>
      <c r="O41" s="32">
        <f>'synthèse-PRG'!P41-'synthèse-CO2'!O41-'synthèse-CH4'!O41-'synthèse-N2O'!O41</f>
        <v>-5.1514348342607263E-14</v>
      </c>
      <c r="P41" s="32">
        <f>'synthèse-PRG'!Q41-'synthèse-CO2'!P41-'synthèse-CH4'!P41-'synthèse-N2O'!P41</f>
        <v>1.9539925233402755E-14</v>
      </c>
      <c r="Q41" s="32">
        <f>'synthèse-PRG'!R41-'synthèse-CO2'!Q41-'synthèse-CH4'!Q41-'synthèse-N2O'!Q41</f>
        <v>3.2862601528904634E-14</v>
      </c>
      <c r="R41" s="32">
        <f>'synthèse-PRG'!S41-'synthèse-CO2'!R41-'synthèse-CH4'!R41-'synthèse-N2O'!R41</f>
        <v>-4.3520742565306136E-14</v>
      </c>
      <c r="S41" s="32">
        <f>'synthèse-PRG'!T41-'synthèse-CO2'!S41-'synthèse-CH4'!S41-'synthèse-N2O'!S41</f>
        <v>2.7533531010703882E-14</v>
      </c>
      <c r="T41" s="59"/>
    </row>
    <row r="42" spans="1:20" ht="11.25">
      <c r="A42" s="18"/>
      <c r="B42" s="19" t="s">
        <v>60</v>
      </c>
      <c r="C42" s="23" t="s">
        <v>40</v>
      </c>
      <c r="D42" s="33">
        <f>'synthèse-PRG'!E42-'synthèse-CO2'!D42-'synthèse-CH4'!D42-'synthèse-N2O'!D42</f>
        <v>0</v>
      </c>
      <c r="E42" s="34">
        <f>'synthèse-PRG'!F42-'synthèse-CO2'!E42-'synthèse-CH4'!E42-'synthèse-N2O'!E42</f>
        <v>0</v>
      </c>
      <c r="F42" s="34">
        <f>'synthèse-PRG'!G42-'synthèse-CO2'!F42-'synthèse-CH4'!F42-'synthèse-N2O'!F42</f>
        <v>1.3877787807814457E-17</v>
      </c>
      <c r="G42" s="34">
        <f>'synthèse-PRG'!H42-'synthèse-CO2'!G42-'synthèse-CH4'!G42-'synthèse-N2O'!G42</f>
        <v>0</v>
      </c>
      <c r="H42" s="34">
        <f>'synthèse-PRG'!I42-'synthèse-CO2'!H42-'synthèse-CH4'!H42-'synthèse-N2O'!H42</f>
        <v>0</v>
      </c>
      <c r="I42" s="34">
        <f>'synthèse-PRG'!J42-'synthèse-CO2'!I42-'synthèse-CH4'!I42-'synthèse-N2O'!I42</f>
        <v>2.7755575615628914E-17</v>
      </c>
      <c r="J42" s="34">
        <f>'synthèse-PRG'!K42-'synthèse-CO2'!J42-'synthèse-CH4'!J42-'synthèse-N2O'!J42</f>
        <v>1.3877787807814457E-17</v>
      </c>
      <c r="K42" s="34">
        <f>'synthèse-PRG'!L42-'synthèse-CO2'!K42-'synthèse-CH4'!K42-'synthèse-N2O'!K42</f>
        <v>0</v>
      </c>
      <c r="L42" s="34">
        <f>'synthèse-PRG'!M42-'synthèse-CO2'!L42-'synthèse-CH4'!L42-'synthèse-N2O'!L42</f>
        <v>0</v>
      </c>
      <c r="M42" s="34">
        <f>'synthèse-PRG'!N42-'synthèse-CO2'!M42-'synthèse-CH4'!M42-'synthèse-N2O'!M42</f>
        <v>0</v>
      </c>
      <c r="N42" s="34">
        <f>'synthèse-PRG'!O42-'synthèse-CO2'!N42-'synthèse-CH4'!N42-'synthèse-N2O'!N42</f>
        <v>0</v>
      </c>
      <c r="O42" s="34">
        <f>'synthèse-PRG'!P42-'synthèse-CO2'!O42-'synthèse-CH4'!O42-'synthèse-N2O'!O42</f>
        <v>1.3877787807814457E-17</v>
      </c>
      <c r="P42" s="34">
        <f>'synthèse-PRG'!Q42-'synthèse-CO2'!P42-'synthèse-CH4'!P42-'synthèse-N2O'!P42</f>
        <v>0</v>
      </c>
      <c r="Q42" s="34">
        <f>'synthèse-PRG'!R42-'synthèse-CO2'!Q42-'synthèse-CH4'!Q42-'synthèse-N2O'!Q42</f>
        <v>0</v>
      </c>
      <c r="R42" s="34">
        <f>'synthèse-PRG'!S42-'synthèse-CO2'!R42-'synthèse-CH4'!R42-'synthèse-N2O'!R42</f>
        <v>-1.3877787807814457E-17</v>
      </c>
      <c r="S42" s="34">
        <f>'synthèse-PRG'!T42-'synthèse-CO2'!S42-'synthèse-CH4'!S42-'synthèse-N2O'!S42</f>
        <v>0</v>
      </c>
      <c r="T42" s="60"/>
    </row>
    <row r="43" spans="1:20" ht="11.25">
      <c r="A43" s="12"/>
      <c r="B43" s="13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59"/>
    </row>
    <row r="44" spans="1:20" s="5" customFormat="1" ht="11.25">
      <c r="A44" s="20" t="s">
        <v>62</v>
      </c>
      <c r="B44" s="21"/>
      <c r="C44" s="22"/>
      <c r="D44" s="29">
        <f>'synthèse-PRG'!E44-'synthèse-CO2'!D44-'synthèse-CH4'!D44-'synthèse-N2O'!D44</f>
        <v>3.419486915845482E-14</v>
      </c>
      <c r="E44" s="30">
        <f>'synthèse-PRG'!F44-'synthèse-CO2'!E44-'synthèse-CH4'!E44-'synthèse-N2O'!E44</f>
        <v>4.218847493575595E-15</v>
      </c>
      <c r="F44" s="30">
        <f>'synthèse-PRG'!G44-'synthèse-CO2'!F44-'synthèse-CH4'!F44-'synthèse-N2O'!F44</f>
        <v>2.1760371282653068E-14</v>
      </c>
      <c r="G44" s="30">
        <f>'synthèse-PRG'!H44-'synthèse-CO2'!G44-'synthèse-CH4'!G44-'synthèse-N2O'!G44</f>
        <v>-2.020605904817785E-14</v>
      </c>
      <c r="H44" s="30">
        <f>'synthèse-PRG'!I44-'synthèse-CO2'!H44-'synthèse-CH4'!H44-'synthèse-N2O'!H44</f>
        <v>3.375077994860476E-14</v>
      </c>
      <c r="I44" s="30">
        <f>'synthèse-PRG'!J44-'synthèse-CO2'!I44-'synthèse-CH4'!I44-'synthèse-N2O'!I44</f>
        <v>-3.352873534367973E-14</v>
      </c>
      <c r="J44" s="30">
        <f>'synthèse-PRG'!K44-'synthèse-CO2'!J44-'synthèse-CH4'!J44-'synthèse-N2O'!J44</f>
        <v>-3.9968028886505635E-14</v>
      </c>
      <c r="K44" s="30">
        <f>'synthèse-PRG'!L44-'synthèse-CO2'!K44-'synthèse-CH4'!K44-'synthèse-N2O'!K44</f>
        <v>-3.574918139293004E-14</v>
      </c>
      <c r="L44" s="30">
        <f>'synthèse-PRG'!M44-'synthèse-CO2'!L44-'synthèse-CH4'!L44-'synthèse-N2O'!L44</f>
        <v>3.064215547965432E-14</v>
      </c>
      <c r="M44" s="30">
        <f>'synthèse-PRG'!N44-'synthèse-CO2'!M44-'synthèse-CH4'!M44-'synthèse-N2O'!M44</f>
        <v>-1.3766765505351941E-14</v>
      </c>
      <c r="N44" s="30">
        <f>'synthèse-PRG'!O44-'synthèse-CO2'!N44-'synthèse-CH4'!N44-'synthèse-N2O'!N44</f>
        <v>2.7533531010703882E-14</v>
      </c>
      <c r="O44" s="30">
        <f>'synthèse-PRG'!P44-'synthèse-CO2'!O44-'synthèse-CH4'!O44-'synthèse-N2O'!O44</f>
        <v>-4.3298697960381105E-14</v>
      </c>
      <c r="P44" s="30">
        <f>'synthèse-PRG'!Q44-'synthèse-CO2'!P44-'synthèse-CH4'!P44-'synthèse-N2O'!P44</f>
        <v>-7.105427357601002E-15</v>
      </c>
      <c r="Q44" s="30">
        <f>'synthèse-PRG'!R44-'synthèse-CO2'!Q44-'synthèse-CH4'!Q44-'synthèse-N2O'!Q44</f>
        <v>-5.728750807065808E-14</v>
      </c>
      <c r="R44" s="30">
        <f>'synthèse-PRG'!S44-'synthèse-CO2'!R44-'synthèse-CH4'!R44-'synthèse-N2O'!R44</f>
        <v>6.8833827526759706E-15</v>
      </c>
      <c r="S44" s="30">
        <f>'synthèse-PRG'!T44-'synthèse-CO2'!S44-'synthèse-CH4'!S44-'synthèse-N2O'!S44</f>
        <v>-3.1086244689504383E-15</v>
      </c>
      <c r="T44" s="57"/>
    </row>
    <row r="45" spans="1:20" ht="11.25">
      <c r="A45" s="12"/>
      <c r="B45" s="13" t="s">
        <v>41</v>
      </c>
      <c r="C45" s="2" t="s">
        <v>42</v>
      </c>
      <c r="D45" s="31">
        <f>'synthèse-PRG'!E45-'synthèse-CO2'!D45-'synthèse-CH4'!D45-'synthèse-N2O'!D45</f>
        <v>4.440892098500626E-14</v>
      </c>
      <c r="E45" s="32">
        <f>'synthèse-PRG'!F45-'synthèse-CO2'!E45-'synthèse-CH4'!E45-'synthèse-N2O'!E45</f>
        <v>-3.552713678800501E-15</v>
      </c>
      <c r="F45" s="32">
        <f>'synthèse-PRG'!G45-'synthèse-CO2'!F45-'synthèse-CH4'!F45-'synthèse-N2O'!F45</f>
        <v>2.1316282072803006E-14</v>
      </c>
      <c r="G45" s="32">
        <f>'synthèse-PRG'!H45-'synthèse-CO2'!G45-'synthèse-CH4'!G45-'synthèse-N2O'!G45</f>
        <v>-2.6645352591003757E-14</v>
      </c>
      <c r="H45" s="32">
        <f>'synthèse-PRG'!I45-'synthèse-CO2'!H45-'synthèse-CH4'!H45-'synthèse-N2O'!H45</f>
        <v>3.552713678800501E-14</v>
      </c>
      <c r="I45" s="32">
        <f>'synthèse-PRG'!J45-'synthèse-CO2'!I45-'synthèse-CH4'!I45-'synthèse-N2O'!I45</f>
        <v>-3.552713678800501E-14</v>
      </c>
      <c r="J45" s="32">
        <f>'synthèse-PRG'!K45-'synthèse-CO2'!J45-'synthèse-CH4'!J45-'synthèse-N2O'!J45</f>
        <v>-4.085620730620576E-14</v>
      </c>
      <c r="K45" s="32">
        <f>'synthèse-PRG'!L45-'synthèse-CO2'!K45-'synthèse-CH4'!K45-'synthèse-N2O'!K45</f>
        <v>-3.730349362740526E-14</v>
      </c>
      <c r="L45" s="32">
        <f>'synthèse-PRG'!M45-'synthèse-CO2'!L45-'synthèse-CH4'!L45-'synthèse-N2O'!L45</f>
        <v>2.842170943040401E-14</v>
      </c>
      <c r="M45" s="32">
        <f>'synthèse-PRG'!N45-'synthèse-CO2'!M45-'synthèse-CH4'!M45-'synthèse-N2O'!M45</f>
        <v>-2.1316282072803006E-14</v>
      </c>
      <c r="N45" s="32">
        <f>'synthèse-PRG'!O45-'synthèse-CO2'!N45-'synthèse-CH4'!N45-'synthèse-N2O'!N45</f>
        <v>2.6645352591003757E-14</v>
      </c>
      <c r="O45" s="32">
        <f>'synthèse-PRG'!P45-'synthèse-CO2'!O45-'synthèse-CH4'!O45-'synthèse-N2O'!O45</f>
        <v>-3.730349362740526E-14</v>
      </c>
      <c r="P45" s="32">
        <f>'synthèse-PRG'!Q45-'synthèse-CO2'!P45-'synthèse-CH4'!P45-'synthèse-N2O'!P45</f>
        <v>-7.105427357601002E-15</v>
      </c>
      <c r="Q45" s="32">
        <f>'synthèse-PRG'!R45-'synthèse-CO2'!Q45-'synthèse-CH4'!Q45-'synthèse-N2O'!Q45</f>
        <v>-4.796163466380676E-14</v>
      </c>
      <c r="R45" s="32">
        <f>'synthèse-PRG'!S45-'synthèse-CO2'!R45-'synthèse-CH4'!R45-'synthèse-N2O'!R45</f>
        <v>3.552713678800501E-15</v>
      </c>
      <c r="S45" s="32">
        <f>'synthèse-PRG'!T45-'synthèse-CO2'!S45-'synthèse-CH4'!S45-'synthèse-N2O'!S45</f>
        <v>-8.881784197001252E-15</v>
      </c>
      <c r="T45" s="59"/>
    </row>
    <row r="46" spans="1:20" ht="11.25">
      <c r="A46" s="12"/>
      <c r="B46" s="13" t="s">
        <v>115</v>
      </c>
      <c r="C46" s="2" t="s">
        <v>43</v>
      </c>
      <c r="D46" s="31">
        <f>'synthèse-PRG'!E46-'synthèse-CO2'!D46-'synthèse-CH4'!D46-'synthèse-N2O'!D46</f>
        <v>-7.049916206369744E-15</v>
      </c>
      <c r="E46" s="32">
        <f>'synthèse-PRG'!F46-'synthèse-CO2'!E46-'synthèse-CH4'!E46-'synthèse-N2O'!E46</f>
        <v>7.188694084447889E-15</v>
      </c>
      <c r="F46" s="32">
        <f>'synthèse-PRG'!G46-'synthèse-CO2'!F46-'synthèse-CH4'!F46-'synthèse-N2O'!F46</f>
        <v>-1.6930901125533637E-15</v>
      </c>
      <c r="G46" s="32">
        <f>'synthèse-PRG'!H46-'synthèse-CO2'!G46-'synthèse-CH4'!G46-'synthèse-N2O'!G46</f>
        <v>7.16093850883226E-15</v>
      </c>
      <c r="H46" s="32">
        <f>'synthèse-PRG'!I46-'synthèse-CO2'!H46-'synthèse-CH4'!H46-'synthèse-N2O'!H46</f>
        <v>0</v>
      </c>
      <c r="I46" s="32">
        <f>'synthèse-PRG'!J46-'synthèse-CO2'!I46-'synthèse-CH4'!I46-'synthèse-N2O'!I46</f>
        <v>4.718447854656915E-16</v>
      </c>
      <c r="J46" s="32">
        <f>'synthèse-PRG'!K46-'synthèse-CO2'!J46-'synthèse-CH4'!J46-'synthèse-N2O'!J46</f>
        <v>5.551115123125783E-16</v>
      </c>
      <c r="K46" s="32">
        <f>'synthèse-PRG'!L46-'synthèse-CO2'!K46-'synthèse-CH4'!K46-'synthèse-N2O'!K46</f>
        <v>-1.7763568394002505E-15</v>
      </c>
      <c r="L46" s="32">
        <f>'synthèse-PRG'!M46-'synthèse-CO2'!L46-'synthèse-CH4'!L46-'synthèse-N2O'!L46</f>
        <v>0</v>
      </c>
      <c r="M46" s="32">
        <f>'synthèse-PRG'!N46-'synthèse-CO2'!M46-'synthèse-CH4'!M46-'synthèse-N2O'!M46</f>
        <v>7.16093850883226E-15</v>
      </c>
      <c r="N46" s="32">
        <f>'synthèse-PRG'!O46-'synthèse-CO2'!N46-'synthèse-CH4'!N46-'synthèse-N2O'!N46</f>
        <v>3.9968028886505635E-15</v>
      </c>
      <c r="O46" s="32">
        <f>'synthèse-PRG'!P46-'synthèse-CO2'!O46-'synthèse-CH4'!O46-'synthèse-N2O'!O46</f>
        <v>-3.164135620181696E-15</v>
      </c>
      <c r="P46" s="32">
        <f>'synthèse-PRG'!Q46-'synthèse-CO2'!P46-'synthèse-CH4'!P46-'synthèse-N2O'!P46</f>
        <v>3.497202527569243E-15</v>
      </c>
      <c r="Q46" s="32">
        <f>'synthèse-PRG'!R46-'synthèse-CO2'!Q46-'synthèse-CH4'!Q46-'synthèse-N2O'!Q46</f>
        <v>-3.1363800445660672E-15</v>
      </c>
      <c r="R46" s="32">
        <f>'synthèse-PRG'!S46-'synthèse-CO2'!R46-'synthèse-CH4'!R46-'synthèse-N2O'!R46</f>
        <v>3.608224830031759E-16</v>
      </c>
      <c r="S46" s="32">
        <f>'synthèse-PRG'!T46-'synthèse-CO2'!S46-'synthèse-CH4'!S46-'synthèse-N2O'!S46</f>
        <v>7.521760991835436E-15</v>
      </c>
      <c r="T46" s="59"/>
    </row>
    <row r="47" spans="1:20" ht="11.25">
      <c r="A47" s="12"/>
      <c r="B47" s="13" t="s">
        <v>44</v>
      </c>
      <c r="C47" s="2" t="s">
        <v>45</v>
      </c>
      <c r="D47" s="31">
        <f>'synthèse-PRG'!E47-'synthèse-CO2'!D47-'synthèse-CH4'!D47-'synthèse-N2O'!D47</f>
        <v>-4.218847493575595E-15</v>
      </c>
      <c r="E47" s="32">
        <f>'synthèse-PRG'!F47-'synthèse-CO2'!E47-'synthèse-CH4'!E47-'synthèse-N2O'!E47</f>
        <v>0</v>
      </c>
      <c r="F47" s="32">
        <f>'synthèse-PRG'!G47-'synthèse-CO2'!F47-'synthèse-CH4'!F47-'synthèse-N2O'!F47</f>
        <v>-3.552713678800501E-15</v>
      </c>
      <c r="G47" s="32">
        <f>'synthèse-PRG'!H47-'synthèse-CO2'!G47-'synthèse-CH4'!G47-'synthèse-N2O'!G47</f>
        <v>0</v>
      </c>
      <c r="H47" s="32">
        <f>'synthèse-PRG'!I47-'synthèse-CO2'!H47-'synthèse-CH4'!H47-'synthèse-N2O'!H47</f>
        <v>-4.6629367034256575E-15</v>
      </c>
      <c r="I47" s="32">
        <f>'synthèse-PRG'!J47-'synthèse-CO2'!I47-'synthèse-CH4'!I47-'synthèse-N2O'!I47</f>
        <v>0</v>
      </c>
      <c r="J47" s="32">
        <f>'synthèse-PRG'!K47-'synthèse-CO2'!J47-'synthèse-CH4'!J47-'synthèse-N2O'!J47</f>
        <v>0</v>
      </c>
      <c r="K47" s="32">
        <f>'synthèse-PRG'!L47-'synthèse-CO2'!K47-'synthèse-CH4'!K47-'synthèse-N2O'!K47</f>
        <v>0</v>
      </c>
      <c r="L47" s="32">
        <f>'synthèse-PRG'!M47-'synthèse-CO2'!L47-'synthèse-CH4'!L47-'synthèse-N2O'!L47</f>
        <v>0</v>
      </c>
      <c r="M47" s="32">
        <f>'synthèse-PRG'!N47-'synthèse-CO2'!M47-'synthèse-CH4'!M47-'synthèse-N2O'!M47</f>
        <v>-2.220446049250313E-15</v>
      </c>
      <c r="N47" s="32">
        <f>'synthèse-PRG'!O47-'synthèse-CO2'!N47-'synthèse-CH4'!N47-'synthèse-N2O'!N47</f>
        <v>-3.9968028886505635E-15</v>
      </c>
      <c r="O47" s="32">
        <f>'synthèse-PRG'!P47-'synthèse-CO2'!O47-'synthèse-CH4'!O47-'synthèse-N2O'!O47</f>
        <v>-2.220446049250313E-15</v>
      </c>
      <c r="P47" s="32">
        <f>'synthèse-PRG'!Q47-'synthèse-CO2'!P47-'synthèse-CH4'!P47-'synthèse-N2O'!P47</f>
        <v>-3.552713678800501E-15</v>
      </c>
      <c r="Q47" s="32">
        <f>'synthèse-PRG'!R47-'synthèse-CO2'!Q47-'synthèse-CH4'!Q47-'synthèse-N2O'!Q47</f>
        <v>-4.6629367034256575E-15</v>
      </c>
      <c r="R47" s="32">
        <f>'synthèse-PRG'!S47-'synthèse-CO2'!R47-'synthèse-CH4'!R47-'synthèse-N2O'!R47</f>
        <v>0</v>
      </c>
      <c r="S47" s="32">
        <f>'synthèse-PRG'!T47-'synthèse-CO2'!S47-'synthèse-CH4'!S47-'synthèse-N2O'!S47</f>
        <v>3.1086244689504383E-15</v>
      </c>
      <c r="T47" s="59"/>
    </row>
    <row r="48" spans="1:20" ht="11.25">
      <c r="A48" s="18"/>
      <c r="B48" s="19" t="s">
        <v>46</v>
      </c>
      <c r="C48" s="23" t="s">
        <v>47</v>
      </c>
      <c r="D48" s="33">
        <f>'synthèse-PRG'!E48-'synthèse-CO2'!D48-'synthèse-CH4'!D48-'synthèse-N2O'!D48</f>
        <v>0</v>
      </c>
      <c r="E48" s="34">
        <f>'synthèse-PRG'!F48-'synthèse-CO2'!E48-'synthèse-CH4'!E48-'synthèse-N2O'!E48</f>
        <v>-3.469446951953614E-16</v>
      </c>
      <c r="F48" s="34">
        <f>'synthèse-PRG'!G48-'synthèse-CO2'!F48-'synthèse-CH4'!F48-'synthèse-N2O'!F48</f>
        <v>1.942890293094024E-16</v>
      </c>
      <c r="G48" s="34">
        <f>'synthèse-PRG'!H48-'synthèse-CO2'!G48-'synthèse-CH4'!G48-'synthèse-N2O'!G48</f>
        <v>0</v>
      </c>
      <c r="H48" s="34">
        <f>'synthèse-PRG'!I48-'synthèse-CO2'!H48-'synthèse-CH4'!H48-'synthèse-N2O'!H48</f>
        <v>0</v>
      </c>
      <c r="I48" s="34">
        <f>'synthèse-PRG'!J48-'synthèse-CO2'!I48-'synthèse-CH4'!I48-'synthèse-N2O'!I48</f>
        <v>1.8041124150158794E-16</v>
      </c>
      <c r="J48" s="34">
        <f>'synthèse-PRG'!K48-'synthèse-CO2'!J48-'synthèse-CH4'!J48-'synthèse-N2O'!J48</f>
        <v>1.249000902703301E-16</v>
      </c>
      <c r="K48" s="34">
        <f>'synthèse-PRG'!L48-'synthèse-CO2'!K48-'synthèse-CH4'!K48-'synthèse-N2O'!K48</f>
        <v>0</v>
      </c>
      <c r="L48" s="34">
        <f>'synthèse-PRG'!M48-'synthèse-CO2'!L48-'synthèse-CH4'!L48-'synthèse-N2O'!L48</f>
        <v>0</v>
      </c>
      <c r="M48" s="34">
        <f>'synthèse-PRG'!N48-'synthèse-CO2'!M48-'synthèse-CH4'!M48-'synthèse-N2O'!M48</f>
        <v>0</v>
      </c>
      <c r="N48" s="34">
        <f>'synthèse-PRG'!O48-'synthèse-CO2'!N48-'synthèse-CH4'!N48-'synthèse-N2O'!N48</f>
        <v>0</v>
      </c>
      <c r="O48" s="34">
        <f>'synthèse-PRG'!P48-'synthèse-CO2'!O48-'synthèse-CH4'!O48-'synthèse-N2O'!O48</f>
        <v>0</v>
      </c>
      <c r="P48" s="34">
        <f>'synthèse-PRG'!Q48-'synthèse-CO2'!P48-'synthèse-CH4'!P48-'synthèse-N2O'!P48</f>
        <v>0</v>
      </c>
      <c r="Q48" s="34">
        <f>'synthèse-PRG'!R48-'synthèse-CO2'!Q48-'synthèse-CH4'!Q48-'synthèse-N2O'!Q48</f>
        <v>0</v>
      </c>
      <c r="R48" s="34">
        <f>'synthèse-PRG'!S48-'synthèse-CO2'!R48-'synthèse-CH4'!R48-'synthèse-N2O'!R48</f>
        <v>0</v>
      </c>
      <c r="S48" s="34">
        <f>'synthèse-PRG'!T48-'synthèse-CO2'!S48-'synthèse-CH4'!S48-'synthèse-N2O'!S48</f>
        <v>2.220446049250313E-16</v>
      </c>
      <c r="T48" s="60"/>
    </row>
    <row r="49" spans="1:20" ht="11.25">
      <c r="A49" s="12"/>
      <c r="B49" s="13"/>
      <c r="C49" s="2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59"/>
    </row>
    <row r="50" spans="1:20" s="9" customFormat="1" ht="12">
      <c r="A50" s="14" t="s">
        <v>124</v>
      </c>
      <c r="B50" s="15"/>
      <c r="D50" s="65">
        <f>'synthèse-PRG'!E50-'synthèse-CO2'!D50-'synthèse-CH4'!D50-'synthèse-N2O'!D50</f>
        <v>10.020595555772545</v>
      </c>
      <c r="E50" s="35">
        <f>'synthèse-PRG'!F50-'synthèse-CO2'!E50-'synthèse-CH4'!E50-'synthèse-N2O'!E50</f>
        <v>10.310447127612889</v>
      </c>
      <c r="F50" s="35">
        <f>'synthèse-PRG'!G50-'synthèse-CO2'!F50-'synthèse-CH4'!F50-'synthèse-N2O'!F50</f>
        <v>9.830837445334595</v>
      </c>
      <c r="G50" s="35">
        <f>'synthèse-PRG'!H50-'synthèse-CO2'!G50-'synthèse-CH4'!G50-'synthèse-N2O'!G50</f>
        <v>8.524011724300394</v>
      </c>
      <c r="H50" s="35">
        <f>'synthèse-PRG'!I50-'synthèse-CO2'!H50-'synthèse-CH4'!H50-'synthèse-N2O'!H50</f>
        <v>7.642653877830739</v>
      </c>
      <c r="I50" s="35">
        <f>'synthèse-PRG'!J50-'synthèse-CO2'!I50-'synthèse-CH4'!I50-'synthèse-N2O'!I50</f>
        <v>8.220909916817575</v>
      </c>
      <c r="J50" s="35">
        <f>'synthèse-PRG'!K50-'synthèse-CO2'!J50-'synthèse-CH4'!J50-'synthèse-N2O'!J50</f>
        <v>10.052289989509333</v>
      </c>
      <c r="K50" s="35">
        <f>'synthèse-PRG'!L50-'synthèse-CO2'!K50-'synthèse-CH4'!K50-'synthèse-N2O'!K50</f>
        <v>10.388707671124848</v>
      </c>
      <c r="L50" s="35">
        <f>'synthèse-PRG'!M50-'synthèse-CO2'!L50-'synthèse-CH4'!L50-'synthèse-N2O'!L50</f>
        <v>11.073118627992855</v>
      </c>
      <c r="M50" s="35">
        <f>'synthèse-PRG'!N50-'synthèse-CO2'!M50-'synthèse-CH4'!M50-'synthèse-N2O'!M50</f>
        <v>12.304803974330142</v>
      </c>
      <c r="N50" s="35">
        <f>'synthèse-PRG'!O50-'synthèse-CO2'!N50-'synthèse-CH4'!N50-'synthèse-N2O'!N50</f>
        <v>11.744074652619076</v>
      </c>
      <c r="O50" s="35">
        <f>'synthèse-PRG'!P50-'synthèse-CO2'!O50-'synthèse-CH4'!O50-'synthèse-N2O'!O50</f>
        <v>11.88127015448282</v>
      </c>
      <c r="P50" s="35">
        <f>'synthèse-PRG'!Q50-'synthèse-CO2'!P50-'synthèse-CH4'!P50-'synthèse-N2O'!P50</f>
        <v>13.877681563355267</v>
      </c>
      <c r="Q50" s="35">
        <f>'synthèse-PRG'!R50-'synthèse-CO2'!Q50-'synthèse-CH4'!Q50-'synthèse-N2O'!Q50</f>
        <v>14.44849673539376</v>
      </c>
      <c r="R50" s="35">
        <f>'synthèse-PRG'!S50-'synthèse-CO2'!R50-'synthèse-CH4'!R50-'synthèse-N2O'!R50</f>
        <v>14.127471673877423</v>
      </c>
      <c r="S50" s="35">
        <f>'synthèse-PRG'!T50-'synthèse-CO2'!S50-'synthèse-CH4'!S50-'synthèse-N2O'!S50</f>
        <v>14.111725031477633</v>
      </c>
      <c r="T50" s="58">
        <f>S50/D50-1</f>
        <v>0.40827208851357333</v>
      </c>
    </row>
    <row r="51" spans="1:20" ht="11.25">
      <c r="A51" s="12"/>
      <c r="B51" s="13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59"/>
    </row>
    <row r="52" spans="1:20" s="5" customFormat="1" ht="11.25">
      <c r="A52" s="66" t="s">
        <v>102</v>
      </c>
      <c r="B52" s="67"/>
      <c r="C52" s="73">
        <v>5</v>
      </c>
      <c r="D52" s="68">
        <f>'synthèse-PRG'!E52-'synthèse-CO2'!D52-'synthèse-CH4'!D52-'synthèse-N2O'!D52</f>
        <v>-3.375077994860476E-14</v>
      </c>
      <c r="E52" s="69">
        <f>'synthèse-PRG'!F52-'synthèse-CO2'!E52-'synthèse-CH4'!E52-'synthèse-N2O'!E52</f>
        <v>-7.549516567451064E-15</v>
      </c>
      <c r="F52" s="69">
        <f>'synthèse-PRG'!G52-'synthèse-CO2'!F52-'synthèse-CH4'!F52-'synthèse-N2O'!F52</f>
        <v>-3.3306690738754696E-14</v>
      </c>
      <c r="G52" s="69">
        <f>'synthèse-PRG'!H52-'synthèse-CO2'!G52-'synthèse-CH4'!G52-'synthèse-N2O'!G52</f>
        <v>-3.952393967665557E-14</v>
      </c>
      <c r="H52" s="69">
        <f>'synthèse-PRG'!I52-'synthèse-CO2'!H52-'synthèse-CH4'!H52-'synthèse-N2O'!H52</f>
        <v>-3.552713678800501E-15</v>
      </c>
      <c r="I52" s="69">
        <f>'synthèse-PRG'!J52-'synthèse-CO2'!I52-'synthèse-CH4'!I52-'synthèse-N2O'!I52</f>
        <v>6.661338147750939E-14</v>
      </c>
      <c r="J52" s="69">
        <f>'synthèse-PRG'!K52-'synthèse-CO2'!J52-'synthèse-CH4'!J52-'synthèse-N2O'!J52</f>
        <v>-2.2648549702353193E-14</v>
      </c>
      <c r="K52" s="69">
        <f>'synthèse-PRG'!L52-'synthèse-CO2'!K52-'synthèse-CH4'!K52-'synthèse-N2O'!K52</f>
        <v>1.2878587085651816E-14</v>
      </c>
      <c r="L52" s="69">
        <f>'synthèse-PRG'!M52-'synthèse-CO2'!L52-'synthèse-CH4'!L52-'synthèse-N2O'!L52</f>
        <v>1.021405182655144E-14</v>
      </c>
      <c r="M52" s="69">
        <f>'synthèse-PRG'!N52-'synthèse-CO2'!M52-'synthèse-CH4'!M52-'synthèse-N2O'!M52</f>
        <v>3.9968028886505635E-15</v>
      </c>
      <c r="N52" s="69">
        <f>'synthèse-PRG'!O52-'synthèse-CO2'!N52-'synthèse-CH4'!N52-'synthèse-N2O'!N52</f>
        <v>4.4853010194856324E-14</v>
      </c>
      <c r="O52" s="69">
        <f>'synthèse-PRG'!P52-'synthèse-CO2'!O52-'synthèse-CH4'!O52-'synthèse-N2O'!O52</f>
        <v>-5.5067062021407764E-14</v>
      </c>
      <c r="P52" s="69">
        <f>'synthèse-PRG'!Q52-'synthèse-CO2'!P52-'synthèse-CH4'!P52-'synthèse-N2O'!P52</f>
        <v>0</v>
      </c>
      <c r="Q52" s="69">
        <f>'synthèse-PRG'!R52-'synthèse-CO2'!Q52-'synthèse-CH4'!Q52-'synthèse-N2O'!Q52</f>
        <v>1.7763568394002505E-15</v>
      </c>
      <c r="R52" s="69">
        <f>'synthèse-PRG'!S52-'synthèse-CO2'!R52-'synthèse-CH4'!R52-'synthèse-N2O'!R52</f>
        <v>-2.220446049250313E-15</v>
      </c>
      <c r="S52" s="69">
        <f>'synthèse-PRG'!T52-'synthèse-CO2'!S52-'synthèse-CH4'!S52-'synthèse-N2O'!S52</f>
        <v>-7.793765632868599E-14</v>
      </c>
      <c r="T52" s="70"/>
    </row>
    <row r="53" spans="1:20" ht="11.25">
      <c r="A53" s="12"/>
      <c r="B53" s="13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59"/>
    </row>
    <row r="54" spans="1:20" s="9" customFormat="1" ht="12">
      <c r="A54" s="16" t="s">
        <v>125</v>
      </c>
      <c r="B54" s="17"/>
      <c r="C54" s="26"/>
      <c r="D54" s="63">
        <f>'synthèse-PRG'!E54-'synthèse-CO2'!D54-'synthèse-CH4'!D54-'synthèse-N2O'!D54</f>
        <v>10.020595555772445</v>
      </c>
      <c r="E54" s="64">
        <f>'synthèse-PRG'!F54-'synthèse-CO2'!E54-'synthèse-CH4'!E54-'synthèse-N2O'!E54</f>
        <v>10.31044712761286</v>
      </c>
      <c r="F54" s="64">
        <f>'synthèse-PRG'!G54-'synthèse-CO2'!F54-'synthèse-CH4'!F54-'synthèse-N2O'!F54</f>
        <v>9.830837445334495</v>
      </c>
      <c r="G54" s="64">
        <f>'synthèse-PRG'!H54-'synthèse-CO2'!G54-'synthèse-CH4'!G54-'synthèse-N2O'!G54</f>
        <v>8.524011724300337</v>
      </c>
      <c r="H54" s="64">
        <f>'synthèse-PRG'!I54-'synthèse-CO2'!H54-'synthèse-CH4'!H54-'synthèse-N2O'!H54</f>
        <v>7.642653877830753</v>
      </c>
      <c r="I54" s="64">
        <f>'synthèse-PRG'!J54-'synthèse-CO2'!I54-'synthèse-CH4'!I54-'synthèse-N2O'!I54</f>
        <v>8.220909916817675</v>
      </c>
      <c r="J54" s="64">
        <f>'synthèse-PRG'!K54-'synthèse-CO2'!J54-'synthèse-CH4'!J54-'synthèse-N2O'!J54</f>
        <v>10.052289989509362</v>
      </c>
      <c r="K54" s="64">
        <f>'synthèse-PRG'!L54-'synthèse-CO2'!K54-'synthèse-CH4'!K54-'synthèse-N2O'!K54</f>
        <v>10.388707671124848</v>
      </c>
      <c r="L54" s="64">
        <f>'synthèse-PRG'!M54-'synthèse-CO2'!L54-'synthèse-CH4'!L54-'synthèse-N2O'!L54</f>
        <v>11.073118627992912</v>
      </c>
      <c r="M54" s="64">
        <f>'synthèse-PRG'!N54-'synthèse-CO2'!M54-'synthèse-CH4'!M54-'synthèse-N2O'!M54</f>
        <v>12.304803974330056</v>
      </c>
      <c r="N54" s="64">
        <f>'synthèse-PRG'!O54-'synthèse-CO2'!N54-'synthèse-CH4'!N54-'synthèse-N2O'!N54</f>
        <v>11.744074652619204</v>
      </c>
      <c r="O54" s="64">
        <f>'synthèse-PRG'!P54-'synthèse-CO2'!O54-'synthèse-CH4'!O54-'synthèse-N2O'!O54</f>
        <v>11.88127015448272</v>
      </c>
      <c r="P54" s="64">
        <f>'synthèse-PRG'!Q54-'synthèse-CO2'!P54-'synthèse-CH4'!P54-'synthèse-N2O'!P54</f>
        <v>13.877681563355267</v>
      </c>
      <c r="Q54" s="64">
        <f>'synthèse-PRG'!R54-'synthèse-CO2'!Q54-'synthèse-CH4'!Q54-'synthèse-N2O'!Q54</f>
        <v>14.448496735393704</v>
      </c>
      <c r="R54" s="64">
        <f>'synthèse-PRG'!S54-'synthèse-CO2'!R54-'synthèse-CH4'!R54-'synthèse-N2O'!R54</f>
        <v>14.127471673877409</v>
      </c>
      <c r="S54" s="64">
        <f>'synthèse-PRG'!T54-'synthèse-CO2'!S54-'synthèse-CH4'!S54-'synthèse-N2O'!S54</f>
        <v>14.111725031477604</v>
      </c>
      <c r="T54" s="61">
        <f>S54/D54-1</f>
        <v>0.40827208851358443</v>
      </c>
    </row>
    <row r="55" spans="1:19" ht="11.25">
      <c r="A55" s="27" t="s">
        <v>108</v>
      </c>
      <c r="D55" s="8"/>
      <c r="E55" s="8"/>
      <c r="F55" s="50" t="s">
        <v>89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1.25">
      <c r="A56" s="27" t="s">
        <v>109</v>
      </c>
      <c r="D56" s="8"/>
      <c r="E56" s="8"/>
      <c r="F56" s="50" t="s">
        <v>88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1.25">
      <c r="A57" s="27" t="s">
        <v>61</v>
      </c>
      <c r="D57" s="8"/>
      <c r="E57" s="8"/>
      <c r="F57" s="8" t="s">
        <v>103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1" t="s">
        <v>63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4:19" ht="11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4:19" ht="11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4:19" ht="11.2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4:19" ht="11.2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4:19" ht="11.2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4:19" ht="11.2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4:19" ht="11.2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4:19" ht="11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4:19" ht="11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4:19" ht="11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4:19" ht="11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4:19" ht="11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4:19" ht="11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4:19" ht="11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4:19" ht="11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4:19" ht="11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4:19" ht="11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4:19" ht="11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4:19" ht="11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4:19" ht="11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4:19" ht="11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4:19" ht="11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</sheetData>
  <mergeCells count="5">
    <mergeCell ref="A1:U1"/>
    <mergeCell ref="D4:O4"/>
    <mergeCell ref="T4:T5"/>
    <mergeCell ref="A4:B4"/>
    <mergeCell ref="C4:C5"/>
  </mergeCells>
  <printOptions/>
  <pageMargins left="0.7874015748031497" right="0.7874015748031497" top="0.3937007874015748" bottom="0.3937007874015748" header="0.5118110236220472" footer="0.31496062992125984"/>
  <pageSetup horizontalDpi="600" verticalDpi="600" orientation="landscape" paperSize="9" scale="80" r:id="rId1"/>
  <headerFooter alignWithMargins="0">
    <oddFooter>&amp;L&amp;9CITEPA/ 12/01/2006&amp;C&amp;9&amp;P/&amp;N&amp;R&amp;9&amp;F/&amp;A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61"/>
  <sheetViews>
    <sheetView view="pageBreakPreview" zoomScale="75" zoomScaleSheetLayoutView="75" workbookViewId="0" topLeftCell="A1">
      <selection activeCell="E25" sqref="E25"/>
    </sheetView>
  </sheetViews>
  <sheetFormatPr defaultColWidth="11.421875" defaultRowHeight="12.75"/>
  <cols>
    <col min="2" max="2" width="31.28125" style="0" bestFit="1" customWidth="1"/>
    <col min="3" max="3" width="5.7109375" style="0" customWidth="1"/>
    <col min="4" max="9" width="8.7109375" style="0" customWidth="1"/>
  </cols>
  <sheetData>
    <row r="1" spans="1:9" ht="12.75">
      <c r="A1" s="85" t="s">
        <v>126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95" t="s">
        <v>129</v>
      </c>
      <c r="B2" s="95"/>
      <c r="C2" s="95"/>
      <c r="D2" s="95"/>
      <c r="E2" s="95"/>
      <c r="F2" s="95"/>
      <c r="G2" s="95"/>
      <c r="H2" s="95"/>
      <c r="I2" s="95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s="1" customFormat="1" ht="11.25">
      <c r="A4" s="5" t="s">
        <v>113</v>
      </c>
      <c r="D4" s="6"/>
      <c r="E4" s="6"/>
      <c r="F4" s="6"/>
      <c r="I4" s="28" t="s">
        <v>74</v>
      </c>
    </row>
    <row r="5" spans="1:9" ht="12.75" customHeight="1">
      <c r="A5" s="90" t="s">
        <v>49</v>
      </c>
      <c r="B5" s="91"/>
      <c r="C5" s="92" t="s">
        <v>50</v>
      </c>
      <c r="D5" s="86" t="s">
        <v>95</v>
      </c>
      <c r="E5" s="87"/>
      <c r="F5" s="87"/>
      <c r="G5" s="87"/>
      <c r="H5" s="87"/>
      <c r="I5" s="94"/>
    </row>
    <row r="6" spans="1:9" ht="12.75">
      <c r="A6" s="18"/>
      <c r="B6" s="19"/>
      <c r="C6" s="93"/>
      <c r="D6" s="10" t="s">
        <v>96</v>
      </c>
      <c r="E6" s="11" t="s">
        <v>97</v>
      </c>
      <c r="F6" s="11" t="s">
        <v>98</v>
      </c>
      <c r="G6" s="11" t="s">
        <v>52</v>
      </c>
      <c r="H6" s="11" t="s">
        <v>53</v>
      </c>
      <c r="I6" s="38" t="s">
        <v>99</v>
      </c>
    </row>
    <row r="7" spans="1:9" ht="12.75">
      <c r="A7" s="20" t="s">
        <v>0</v>
      </c>
      <c r="B7" s="21"/>
      <c r="C7" s="22"/>
      <c r="D7" s="36">
        <v>118195.41068969606</v>
      </c>
      <c r="E7" s="37">
        <v>765.9000740153537</v>
      </c>
      <c r="F7" s="37">
        <v>1655.8557329409875</v>
      </c>
      <c r="G7" s="37">
        <v>0</v>
      </c>
      <c r="H7" s="37">
        <v>0</v>
      </c>
      <c r="I7" s="39">
        <v>0</v>
      </c>
    </row>
    <row r="8" spans="1:9" ht="12.75">
      <c r="A8" s="12"/>
      <c r="B8" s="13" t="s">
        <v>54</v>
      </c>
      <c r="C8" s="2" t="s">
        <v>1</v>
      </c>
      <c r="D8" s="31">
        <v>4483.05778608226</v>
      </c>
      <c r="E8" s="32">
        <v>3.4054803879352833</v>
      </c>
      <c r="F8" s="32">
        <v>46.27077539698816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2</v>
      </c>
      <c r="C9" s="2" t="s">
        <v>3</v>
      </c>
      <c r="D9" s="31">
        <v>110738.119953964</v>
      </c>
      <c r="E9" s="32">
        <v>759.4209433736183</v>
      </c>
      <c r="F9" s="32">
        <v>1583.7510804418266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4</v>
      </c>
      <c r="C10" s="2" t="s">
        <v>5</v>
      </c>
      <c r="D10" s="31">
        <v>1070.0235</v>
      </c>
      <c r="E10" s="32">
        <v>1.288308294</v>
      </c>
      <c r="F10" s="32">
        <v>11.056909500000002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55</v>
      </c>
      <c r="C11" s="2" t="s">
        <v>6</v>
      </c>
      <c r="D11" s="31">
        <v>1690.90404964981</v>
      </c>
      <c r="E11" s="32">
        <v>1.5495833598000002</v>
      </c>
      <c r="F11" s="32">
        <v>11.876762602172654</v>
      </c>
      <c r="G11" s="32">
        <v>0</v>
      </c>
      <c r="H11" s="32">
        <v>0</v>
      </c>
      <c r="I11" s="40">
        <v>0</v>
      </c>
    </row>
    <row r="12" spans="1:9" ht="12.75">
      <c r="A12" s="12"/>
      <c r="B12" s="13" t="s">
        <v>7</v>
      </c>
      <c r="C12" s="2" t="s">
        <v>8</v>
      </c>
      <c r="D12" s="31">
        <v>213.3054</v>
      </c>
      <c r="E12" s="32">
        <v>0.23575859999999998</v>
      </c>
      <c r="F12" s="32">
        <v>2.9002049999999997</v>
      </c>
      <c r="G12" s="32">
        <v>0</v>
      </c>
      <c r="H12" s="32">
        <v>0</v>
      </c>
      <c r="I12" s="40">
        <v>0</v>
      </c>
    </row>
    <row r="13" spans="1:9" ht="12.75">
      <c r="A13" s="18"/>
      <c r="B13" s="19" t="s">
        <v>13</v>
      </c>
      <c r="C13" s="23" t="s">
        <v>9</v>
      </c>
      <c r="D13" s="33">
        <v>0</v>
      </c>
      <c r="E13" s="34">
        <v>0</v>
      </c>
      <c r="F13" s="34">
        <v>0</v>
      </c>
      <c r="G13" s="34">
        <v>0</v>
      </c>
      <c r="H13" s="34">
        <v>0</v>
      </c>
      <c r="I13" s="41">
        <v>0</v>
      </c>
    </row>
    <row r="14" spans="1:9" ht="12.75">
      <c r="A14" s="12"/>
      <c r="B14" s="13"/>
      <c r="C14" s="1"/>
      <c r="D14" s="31"/>
      <c r="E14" s="32"/>
      <c r="F14" s="32"/>
      <c r="G14" s="32"/>
      <c r="H14" s="32"/>
      <c r="I14" s="40"/>
    </row>
    <row r="15" spans="1:9" ht="12.75">
      <c r="A15" s="20" t="s">
        <v>56</v>
      </c>
      <c r="B15" s="21"/>
      <c r="C15" s="22"/>
      <c r="D15" s="29">
        <v>83466.6652816418</v>
      </c>
      <c r="E15" s="30">
        <v>3957.3309452700946</v>
      </c>
      <c r="F15" s="30">
        <v>1277.5592683696461</v>
      </c>
      <c r="G15" s="30">
        <v>1.493628634015401</v>
      </c>
      <c r="H15" s="30">
        <v>0</v>
      </c>
      <c r="I15" s="42">
        <v>124.71685076393447</v>
      </c>
    </row>
    <row r="16" spans="1:9" ht="12.75">
      <c r="A16" s="12"/>
      <c r="B16" s="13" t="s">
        <v>10</v>
      </c>
      <c r="C16" s="2" t="s">
        <v>11</v>
      </c>
      <c r="D16" s="31">
        <v>55173.1806345509</v>
      </c>
      <c r="E16" s="32">
        <v>3905.391124927698</v>
      </c>
      <c r="F16" s="32">
        <v>954.7735871505721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12</v>
      </c>
      <c r="C17" s="2" t="s">
        <v>51</v>
      </c>
      <c r="D17" s="31">
        <v>27894.6501886561</v>
      </c>
      <c r="E17" s="32">
        <v>51.93982034239656</v>
      </c>
      <c r="F17" s="32">
        <v>246.75807878932974</v>
      </c>
      <c r="G17" s="32">
        <v>0</v>
      </c>
      <c r="H17" s="32">
        <v>0</v>
      </c>
      <c r="I17" s="40">
        <v>0</v>
      </c>
    </row>
    <row r="18" spans="1:9" ht="12.75">
      <c r="A18" s="12"/>
      <c r="B18" s="13" t="s">
        <v>13</v>
      </c>
      <c r="C18" s="2" t="s">
        <v>9</v>
      </c>
      <c r="D18" s="31">
        <v>0</v>
      </c>
      <c r="E18" s="32">
        <v>0</v>
      </c>
      <c r="F18" s="32">
        <v>0</v>
      </c>
      <c r="G18" s="32">
        <v>1.493628634015401</v>
      </c>
      <c r="H18" s="32">
        <v>0</v>
      </c>
      <c r="I18" s="40">
        <v>124.71685076393447</v>
      </c>
    </row>
    <row r="19" spans="1:9" ht="12.75">
      <c r="A19" s="18"/>
      <c r="B19" s="19" t="s">
        <v>14</v>
      </c>
      <c r="C19" s="23" t="s">
        <v>15</v>
      </c>
      <c r="D19" s="33">
        <v>398.83445843478745</v>
      </c>
      <c r="E19" s="34">
        <v>0</v>
      </c>
      <c r="F19" s="34">
        <v>76.0276024297443</v>
      </c>
      <c r="G19" s="34">
        <v>0</v>
      </c>
      <c r="H19" s="34">
        <v>0</v>
      </c>
      <c r="I19" s="41">
        <v>0</v>
      </c>
    </row>
    <row r="20" spans="1:9" ht="12.75">
      <c r="A20" s="12"/>
      <c r="B20" s="13"/>
      <c r="C20" s="1"/>
      <c r="D20" s="31"/>
      <c r="E20" s="32"/>
      <c r="F20" s="32"/>
      <c r="G20" s="32"/>
      <c r="H20" s="32"/>
      <c r="I20" s="40"/>
    </row>
    <row r="21" spans="1:9" ht="12.75">
      <c r="A21" s="20" t="s">
        <v>64</v>
      </c>
      <c r="B21" s="21"/>
      <c r="C21" s="22"/>
      <c r="D21" s="29">
        <v>107408.30754967389</v>
      </c>
      <c r="E21" s="30">
        <v>107.9458852238806</v>
      </c>
      <c r="F21" s="30">
        <v>24981.3427</v>
      </c>
      <c r="G21" s="30">
        <v>3657.2279262465927</v>
      </c>
      <c r="H21" s="30">
        <v>4293.450857772754</v>
      </c>
      <c r="I21" s="42">
        <v>1452.3536046830118</v>
      </c>
    </row>
    <row r="22" spans="1:9" ht="12.75">
      <c r="A22" s="12"/>
      <c r="B22" s="13" t="s">
        <v>16</v>
      </c>
      <c r="C22" s="2" t="s">
        <v>17</v>
      </c>
      <c r="D22" s="31">
        <v>82308.6099999999</v>
      </c>
      <c r="E22" s="32">
        <v>105.13293</v>
      </c>
      <c r="F22" s="32">
        <v>838.2927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18</v>
      </c>
      <c r="C23" s="2" t="s">
        <v>19</v>
      </c>
      <c r="D23" s="31">
        <v>3536.9288814433</v>
      </c>
      <c r="E23" s="32">
        <v>2.812955223880599</v>
      </c>
      <c r="F23" s="32">
        <v>24143.05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20</v>
      </c>
      <c r="C24" s="2" t="s">
        <v>21</v>
      </c>
      <c r="D24" s="31">
        <v>14959.0534531733</v>
      </c>
      <c r="E24" s="32">
        <v>0</v>
      </c>
      <c r="F24" s="32">
        <v>0</v>
      </c>
      <c r="G24" s="32">
        <v>0</v>
      </c>
      <c r="H24" s="32">
        <v>0</v>
      </c>
      <c r="I24" s="40">
        <v>0</v>
      </c>
    </row>
    <row r="25" spans="1:9" ht="12.75">
      <c r="A25" s="12"/>
      <c r="B25" s="13" t="s">
        <v>22</v>
      </c>
      <c r="C25" s="2" t="s">
        <v>23</v>
      </c>
      <c r="D25" s="31">
        <v>4485.95629304859</v>
      </c>
      <c r="E25" s="32">
        <v>0</v>
      </c>
      <c r="F25" s="32">
        <v>0</v>
      </c>
      <c r="G25" s="32">
        <v>0</v>
      </c>
      <c r="H25" s="32">
        <v>3031.767</v>
      </c>
      <c r="I25" s="40">
        <v>879.52</v>
      </c>
    </row>
    <row r="26" spans="1:9" ht="12.75">
      <c r="A26" s="12"/>
      <c r="B26" s="13" t="s">
        <v>14</v>
      </c>
      <c r="C26" s="3" t="s">
        <v>15</v>
      </c>
      <c r="D26" s="31">
        <v>1441.1431615688075</v>
      </c>
      <c r="E26" s="32">
        <v>0</v>
      </c>
      <c r="F26" s="32">
        <v>0</v>
      </c>
      <c r="G26" s="32">
        <v>0</v>
      </c>
      <c r="H26" s="32">
        <v>0</v>
      </c>
      <c r="I26" s="40">
        <v>0</v>
      </c>
    </row>
    <row r="27" spans="1:9" ht="12.75">
      <c r="A27" s="12"/>
      <c r="B27" s="13" t="s">
        <v>24</v>
      </c>
      <c r="C27" s="2" t="s">
        <v>25</v>
      </c>
      <c r="D27" s="31">
        <v>0</v>
      </c>
      <c r="E27" s="32">
        <v>0</v>
      </c>
      <c r="F27" s="32">
        <v>0</v>
      </c>
      <c r="G27" s="32">
        <v>3634.66294</v>
      </c>
      <c r="H27" s="32">
        <v>919.7268</v>
      </c>
      <c r="I27" s="40">
        <v>136.23</v>
      </c>
    </row>
    <row r="28" spans="1:9" ht="12.75">
      <c r="A28" s="12"/>
      <c r="B28" s="13" t="s">
        <v>26</v>
      </c>
      <c r="C28" s="2" t="s">
        <v>101</v>
      </c>
      <c r="D28" s="31">
        <v>676.61576044</v>
      </c>
      <c r="E28" s="32">
        <v>0</v>
      </c>
      <c r="F28" s="32">
        <v>0</v>
      </c>
      <c r="G28" s="32">
        <v>0</v>
      </c>
      <c r="H28" s="32">
        <v>0</v>
      </c>
      <c r="I28" s="40">
        <v>0</v>
      </c>
    </row>
    <row r="29" spans="1:9" ht="12.75">
      <c r="A29" s="18"/>
      <c r="B29" s="19" t="s">
        <v>13</v>
      </c>
      <c r="C29" s="23" t="s">
        <v>9</v>
      </c>
      <c r="D29" s="33">
        <v>0</v>
      </c>
      <c r="E29" s="34">
        <v>0</v>
      </c>
      <c r="F29" s="34">
        <v>0</v>
      </c>
      <c r="G29" s="34">
        <v>22.564986246592525</v>
      </c>
      <c r="H29" s="34">
        <v>341.95705777275396</v>
      </c>
      <c r="I29" s="41">
        <v>436.6036046830118</v>
      </c>
    </row>
    <row r="30" spans="1:9" ht="12.75">
      <c r="A30" s="12"/>
      <c r="B30" s="13"/>
      <c r="C30" s="2"/>
      <c r="D30" s="31"/>
      <c r="E30" s="32"/>
      <c r="F30" s="32"/>
      <c r="G30" s="32"/>
      <c r="H30" s="32"/>
      <c r="I30" s="40"/>
    </row>
    <row r="31" spans="1:9" ht="12.75">
      <c r="A31" s="20" t="s">
        <v>65</v>
      </c>
      <c r="B31" s="21"/>
      <c r="C31" s="24"/>
      <c r="D31" s="29">
        <v>70645.59227562063</v>
      </c>
      <c r="E31" s="30">
        <v>6965.697952065941</v>
      </c>
      <c r="F31" s="30">
        <v>732.2094924390979</v>
      </c>
      <c r="G31" s="30">
        <v>0</v>
      </c>
      <c r="H31" s="30">
        <v>0</v>
      </c>
      <c r="I31" s="42">
        <v>492.7524377389264</v>
      </c>
    </row>
    <row r="32" spans="1:9" ht="12.75">
      <c r="A32" s="12"/>
      <c r="B32" s="13" t="s">
        <v>87</v>
      </c>
      <c r="C32" s="4" t="s">
        <v>27</v>
      </c>
      <c r="D32" s="31">
        <v>47924.888601806</v>
      </c>
      <c r="E32" s="32">
        <v>9.620253146821023</v>
      </c>
      <c r="F32" s="32">
        <v>591.1145294167725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57</v>
      </c>
      <c r="C33" s="4" t="s">
        <v>28</v>
      </c>
      <c r="D33" s="31">
        <v>13238.832034</v>
      </c>
      <c r="E33" s="32">
        <v>11.242125489000001</v>
      </c>
      <c r="F33" s="32">
        <v>107.8491333775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29</v>
      </c>
      <c r="C34" s="4" t="s">
        <v>30</v>
      </c>
      <c r="D34" s="31">
        <v>4973.41063981463</v>
      </c>
      <c r="E34" s="32">
        <v>53.21028567272733</v>
      </c>
      <c r="F34" s="32">
        <v>33.24582964482531</v>
      </c>
      <c r="G34" s="32">
        <v>0</v>
      </c>
      <c r="H34" s="32">
        <v>0</v>
      </c>
      <c r="I34" s="40">
        <v>0</v>
      </c>
    </row>
    <row r="35" spans="1:9" ht="12.75">
      <c r="A35" s="12"/>
      <c r="B35" s="13" t="s">
        <v>31</v>
      </c>
      <c r="C35" s="4" t="s">
        <v>32</v>
      </c>
      <c r="D35" s="31">
        <v>4508.461</v>
      </c>
      <c r="E35" s="32">
        <v>6891.6252877573925</v>
      </c>
      <c r="F35" s="32">
        <v>0</v>
      </c>
      <c r="G35" s="32">
        <v>0</v>
      </c>
      <c r="H35" s="32">
        <v>0</v>
      </c>
      <c r="I35" s="40">
        <v>0</v>
      </c>
    </row>
    <row r="36" spans="1:9" ht="12.75">
      <c r="A36" s="18"/>
      <c r="B36" s="19" t="s">
        <v>13</v>
      </c>
      <c r="C36" s="25" t="s">
        <v>9</v>
      </c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41">
        <v>492.7524377389264</v>
      </c>
    </row>
    <row r="37" spans="1:9" ht="12.75">
      <c r="A37" s="12"/>
      <c r="B37" s="13"/>
      <c r="C37" s="1"/>
      <c r="D37" s="31"/>
      <c r="E37" s="32"/>
      <c r="F37" s="32"/>
      <c r="G37" s="32"/>
      <c r="H37" s="32"/>
      <c r="I37" s="40"/>
    </row>
    <row r="38" spans="1:9" ht="12.75">
      <c r="A38" s="20" t="s">
        <v>58</v>
      </c>
      <c r="B38" s="21"/>
      <c r="C38" s="22"/>
      <c r="D38" s="29">
        <v>10611.7237742136</v>
      </c>
      <c r="E38" s="30">
        <v>44492.29438487858</v>
      </c>
      <c r="F38" s="30">
        <v>62794.488392297935</v>
      </c>
      <c r="G38" s="30">
        <v>0</v>
      </c>
      <c r="H38" s="30">
        <v>0</v>
      </c>
      <c r="I38" s="42">
        <v>0</v>
      </c>
    </row>
    <row r="39" spans="1:9" ht="12.75">
      <c r="A39" s="12"/>
      <c r="B39" s="13" t="s">
        <v>59</v>
      </c>
      <c r="C39" s="2" t="s">
        <v>33</v>
      </c>
      <c r="D39" s="31">
        <v>10611.7237742136</v>
      </c>
      <c r="E39" s="32">
        <v>39.92385995791536</v>
      </c>
      <c r="F39" s="32">
        <v>77.3838907120408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34</v>
      </c>
      <c r="C40" s="2" t="s">
        <v>35</v>
      </c>
      <c r="D40" s="31">
        <v>0</v>
      </c>
      <c r="E40" s="32">
        <v>0</v>
      </c>
      <c r="F40" s="32">
        <v>55878.382470463344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36</v>
      </c>
      <c r="C41" s="2" t="s">
        <v>37</v>
      </c>
      <c r="D41" s="31">
        <v>0</v>
      </c>
      <c r="E41" s="32">
        <v>30653.39912078472</v>
      </c>
      <c r="F41" s="32">
        <v>0</v>
      </c>
      <c r="G41" s="32">
        <v>0</v>
      </c>
      <c r="H41" s="32">
        <v>0</v>
      </c>
      <c r="I41" s="40">
        <v>0</v>
      </c>
    </row>
    <row r="42" spans="1:9" ht="12.75">
      <c r="A42" s="12"/>
      <c r="B42" s="13" t="s">
        <v>38</v>
      </c>
      <c r="C42" s="2" t="s">
        <v>39</v>
      </c>
      <c r="D42" s="31">
        <v>0</v>
      </c>
      <c r="E42" s="32">
        <v>13698.641804135947</v>
      </c>
      <c r="F42" s="32">
        <v>6838.722031122545</v>
      </c>
      <c r="G42" s="32">
        <v>0</v>
      </c>
      <c r="H42" s="32">
        <v>0</v>
      </c>
      <c r="I42" s="40">
        <v>0</v>
      </c>
    </row>
    <row r="43" spans="1:9" ht="12.75">
      <c r="A43" s="18"/>
      <c r="B43" s="19" t="s">
        <v>60</v>
      </c>
      <c r="C43" s="23" t="s">
        <v>40</v>
      </c>
      <c r="D43" s="33">
        <v>0</v>
      </c>
      <c r="E43" s="34">
        <v>100.3296</v>
      </c>
      <c r="F43" s="34">
        <v>0</v>
      </c>
      <c r="G43" s="34">
        <v>0</v>
      </c>
      <c r="H43" s="34">
        <v>0</v>
      </c>
      <c r="I43" s="41">
        <v>0</v>
      </c>
    </row>
    <row r="44" spans="1:9" ht="12.75">
      <c r="A44" s="12"/>
      <c r="B44" s="13"/>
      <c r="C44" s="1"/>
      <c r="D44" s="31"/>
      <c r="E44" s="32"/>
      <c r="F44" s="32"/>
      <c r="G44" s="32"/>
      <c r="H44" s="32"/>
      <c r="I44" s="40"/>
    </row>
    <row r="45" spans="1:9" ht="12.75">
      <c r="A45" s="20" t="s">
        <v>62</v>
      </c>
      <c r="B45" s="21"/>
      <c r="C45" s="22"/>
      <c r="D45" s="29">
        <v>2299.26002927472</v>
      </c>
      <c r="E45" s="30">
        <v>12020.384096542146</v>
      </c>
      <c r="F45" s="30">
        <v>1525.3645913897262</v>
      </c>
      <c r="G45" s="30">
        <v>0</v>
      </c>
      <c r="H45" s="30">
        <v>0</v>
      </c>
      <c r="I45" s="42">
        <v>0</v>
      </c>
    </row>
    <row r="46" spans="1:9" ht="12.75">
      <c r="A46" s="12"/>
      <c r="B46" s="13" t="s">
        <v>41</v>
      </c>
      <c r="C46" s="2" t="s">
        <v>42</v>
      </c>
      <c r="D46" s="31">
        <v>0</v>
      </c>
      <c r="E46" s="32">
        <v>11113.188711081555</v>
      </c>
      <c r="F46" s="32">
        <v>0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110</v>
      </c>
      <c r="C47" s="2" t="s">
        <v>43</v>
      </c>
      <c r="D47" s="31">
        <v>2299.26002927472</v>
      </c>
      <c r="E47" s="32">
        <v>163.04987425615644</v>
      </c>
      <c r="F47" s="32">
        <v>177.62459038296103</v>
      </c>
      <c r="G47" s="32">
        <v>0</v>
      </c>
      <c r="H47" s="32">
        <v>0</v>
      </c>
      <c r="I47" s="40">
        <v>0</v>
      </c>
    </row>
    <row r="48" spans="1:9" ht="12.75">
      <c r="A48" s="12"/>
      <c r="B48" s="13" t="s">
        <v>44</v>
      </c>
      <c r="C48" s="2" t="s">
        <v>45</v>
      </c>
      <c r="D48" s="31">
        <v>0</v>
      </c>
      <c r="E48" s="32">
        <v>713.3061565401429</v>
      </c>
      <c r="F48" s="32">
        <v>1274.2150571514214</v>
      </c>
      <c r="G48" s="32">
        <v>0</v>
      </c>
      <c r="H48" s="32">
        <v>0</v>
      </c>
      <c r="I48" s="40">
        <v>0</v>
      </c>
    </row>
    <row r="49" spans="1:9" ht="12.75">
      <c r="A49" s="18"/>
      <c r="B49" s="19" t="s">
        <v>46</v>
      </c>
      <c r="C49" s="23" t="s">
        <v>47</v>
      </c>
      <c r="D49" s="33">
        <v>0</v>
      </c>
      <c r="E49" s="34">
        <v>30.839354664293282</v>
      </c>
      <c r="F49" s="34">
        <v>73.52494385534364</v>
      </c>
      <c r="G49" s="34">
        <v>0</v>
      </c>
      <c r="H49" s="34">
        <v>0</v>
      </c>
      <c r="I49" s="41">
        <v>0</v>
      </c>
    </row>
    <row r="50" spans="1:9" ht="12.75">
      <c r="A50" s="12"/>
      <c r="B50" s="13"/>
      <c r="C50" s="2"/>
      <c r="D50" s="31"/>
      <c r="E50" s="32"/>
      <c r="F50" s="32"/>
      <c r="G50" s="32"/>
      <c r="H50" s="32"/>
      <c r="I50" s="40"/>
    </row>
    <row r="51" spans="1:9" s="53" customFormat="1" ht="12.75">
      <c r="A51" s="46" t="s">
        <v>124</v>
      </c>
      <c r="B51" s="51"/>
      <c r="C51" s="52"/>
      <c r="D51" s="46">
        <v>392626.95960012067</v>
      </c>
      <c r="E51" s="47">
        <v>68309.55333799601</v>
      </c>
      <c r="F51" s="47">
        <v>92966.82017743739</v>
      </c>
      <c r="G51" s="47">
        <v>3658.721554880608</v>
      </c>
      <c r="H51" s="47">
        <v>4293.450857772754</v>
      </c>
      <c r="I51" s="51">
        <v>2069.8228931858725</v>
      </c>
    </row>
    <row r="52" spans="1:9" ht="12.75">
      <c r="A52" s="12"/>
      <c r="B52" s="13"/>
      <c r="C52" s="1"/>
      <c r="D52" s="31"/>
      <c r="E52" s="32"/>
      <c r="F52" s="32"/>
      <c r="G52" s="32"/>
      <c r="H52" s="32"/>
      <c r="I52" s="40"/>
    </row>
    <row r="53" spans="1:9" ht="12.75">
      <c r="A53" s="66" t="s">
        <v>102</v>
      </c>
      <c r="B53" s="67"/>
      <c r="C53" s="73">
        <v>5</v>
      </c>
      <c r="D53" s="68">
        <v>-27101.5996916165</v>
      </c>
      <c r="E53" s="69">
        <v>847.3876557362518</v>
      </c>
      <c r="F53" s="69">
        <v>2879.1562323947364</v>
      </c>
      <c r="G53" s="69">
        <v>0</v>
      </c>
      <c r="H53" s="69">
        <v>0</v>
      </c>
      <c r="I53" s="72">
        <v>0</v>
      </c>
    </row>
    <row r="54" spans="1:9" ht="12.75">
      <c r="A54" s="12"/>
      <c r="B54" s="13"/>
      <c r="C54" s="1"/>
      <c r="D54" s="31"/>
      <c r="E54" s="32"/>
      <c r="F54" s="32"/>
      <c r="G54" s="32"/>
      <c r="H54" s="32"/>
      <c r="I54" s="40"/>
    </row>
    <row r="55" spans="1:9" s="53" customFormat="1" ht="12.75">
      <c r="A55" s="48" t="s">
        <v>125</v>
      </c>
      <c r="B55" s="54"/>
      <c r="C55" s="55"/>
      <c r="D55" s="48">
        <v>365525.3599085042</v>
      </c>
      <c r="E55" s="49">
        <v>69156.94099373226</v>
      </c>
      <c r="F55" s="49">
        <v>95845.97640983213</v>
      </c>
      <c r="G55" s="49">
        <v>3658.721554880608</v>
      </c>
      <c r="H55" s="49">
        <v>4293.450857772754</v>
      </c>
      <c r="I55" s="54">
        <v>2069.8228931858725</v>
      </c>
    </row>
    <row r="56" spans="1:9" ht="12.75">
      <c r="A56" s="27" t="s">
        <v>112</v>
      </c>
      <c r="B56" s="43"/>
      <c r="C56" s="43"/>
      <c r="D56" s="35"/>
      <c r="E56" s="35"/>
      <c r="F56" s="35"/>
      <c r="G56" s="35"/>
      <c r="H56" s="35"/>
      <c r="I56" s="35"/>
    </row>
    <row r="57" spans="1:9" ht="12.75">
      <c r="A57" s="27" t="s">
        <v>109</v>
      </c>
      <c r="B57" s="43"/>
      <c r="C57" s="43"/>
      <c r="D57" s="35"/>
      <c r="E57" s="35"/>
      <c r="F57" s="35"/>
      <c r="G57" s="35"/>
      <c r="H57" s="35"/>
      <c r="I57" s="35"/>
    </row>
    <row r="58" spans="1:9" ht="12.75">
      <c r="A58" s="27" t="s">
        <v>61</v>
      </c>
      <c r="B58" s="43"/>
      <c r="C58" s="43"/>
      <c r="D58" s="35"/>
      <c r="E58" s="35"/>
      <c r="F58" s="35"/>
      <c r="G58" s="35"/>
      <c r="H58" s="35"/>
      <c r="I58" s="35"/>
    </row>
    <row r="59" spans="1:9" ht="12.75">
      <c r="A59" s="50" t="s">
        <v>89</v>
      </c>
      <c r="B59" s="43"/>
      <c r="C59" s="43"/>
      <c r="D59" s="35"/>
      <c r="E59" s="35"/>
      <c r="F59" s="35"/>
      <c r="G59" s="35"/>
      <c r="H59" s="35"/>
      <c r="I59" s="35"/>
    </row>
    <row r="60" spans="1:9" ht="12.75">
      <c r="A60" s="50" t="s">
        <v>88</v>
      </c>
      <c r="B60" s="43"/>
      <c r="C60" s="43"/>
      <c r="D60" s="35"/>
      <c r="E60" s="35"/>
      <c r="F60" s="35"/>
      <c r="G60" s="35"/>
      <c r="H60" s="35"/>
      <c r="I60" s="35"/>
    </row>
    <row r="61" spans="1:9" ht="12.75">
      <c r="A61" s="1" t="s">
        <v>63</v>
      </c>
      <c r="B61" s="43"/>
      <c r="C61" s="43"/>
      <c r="D61" s="35"/>
      <c r="E61" s="35"/>
      <c r="F61" s="35"/>
      <c r="G61" s="35"/>
      <c r="H61" s="35"/>
      <c r="I61" s="35"/>
    </row>
  </sheetData>
  <mergeCells count="5">
    <mergeCell ref="A1:I1"/>
    <mergeCell ref="A5:B5"/>
    <mergeCell ref="C5:C6"/>
    <mergeCell ref="D5:I5"/>
    <mergeCell ref="A2:I2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75" zoomScaleSheetLayoutView="75" workbookViewId="0" topLeftCell="A1">
      <selection activeCell="A1" sqref="A1:I1"/>
    </sheetView>
  </sheetViews>
  <sheetFormatPr defaultColWidth="11.421875" defaultRowHeight="12.75"/>
  <cols>
    <col min="2" max="2" width="31.28125" style="0" bestFit="1" customWidth="1"/>
    <col min="3" max="3" width="5.7109375" style="0" customWidth="1"/>
    <col min="4" max="9" width="8.7109375" style="0" customWidth="1"/>
  </cols>
  <sheetData>
    <row r="1" spans="1:9" ht="12.75">
      <c r="A1" s="85" t="s">
        <v>126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118195.40891937172</v>
      </c>
      <c r="E6" s="37">
        <v>765.9000677579221</v>
      </c>
      <c r="F6" s="37">
        <v>1651.4314144197265</v>
      </c>
      <c r="G6" s="37">
        <v>0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4483.05778608226</v>
      </c>
      <c r="E7" s="32">
        <v>3.4054803879352833</v>
      </c>
      <c r="F7" s="32">
        <v>46.27077539698816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110738.119953964</v>
      </c>
      <c r="E8" s="32">
        <v>759.4209433736183</v>
      </c>
      <c r="F8" s="32">
        <v>1583.7510804418266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1070.0235</v>
      </c>
      <c r="E9" s="32">
        <v>1.288308294</v>
      </c>
      <c r="F9" s="32">
        <v>6.6341457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1690.90227932547</v>
      </c>
      <c r="E10" s="32">
        <v>1.5495771023683564</v>
      </c>
      <c r="F10" s="32">
        <v>11.875207880911715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213.3054</v>
      </c>
      <c r="E11" s="32">
        <v>0.23575859999999998</v>
      </c>
      <c r="F11" s="32">
        <v>2.9002049999999997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83469.11321493128</v>
      </c>
      <c r="E14" s="30">
        <v>3943.2378036116806</v>
      </c>
      <c r="F14" s="30">
        <v>1310.7474107425185</v>
      </c>
      <c r="G14" s="30">
        <v>0</v>
      </c>
      <c r="H14" s="30">
        <v>0</v>
      </c>
      <c r="I14" s="42">
        <v>124.73455646357466</v>
      </c>
    </row>
    <row r="15" spans="1:9" ht="12.75">
      <c r="A15" s="12"/>
      <c r="B15" s="13" t="s">
        <v>10</v>
      </c>
      <c r="C15" s="2" t="s">
        <v>11</v>
      </c>
      <c r="D15" s="31">
        <v>55173.1806345509</v>
      </c>
      <c r="E15" s="32">
        <v>3891.033905413284</v>
      </c>
      <c r="F15" s="32">
        <v>983.0756819505721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27894.6501886561</v>
      </c>
      <c r="E16" s="32">
        <v>52.20389819839656</v>
      </c>
      <c r="F16" s="32">
        <v>251.63094398932972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0</v>
      </c>
      <c r="H17" s="32">
        <v>0</v>
      </c>
      <c r="I17" s="40">
        <v>124.73455646357466</v>
      </c>
    </row>
    <row r="18" spans="1:9" ht="12.75">
      <c r="A18" s="18"/>
      <c r="B18" s="19" t="s">
        <v>14</v>
      </c>
      <c r="C18" s="23" t="s">
        <v>15</v>
      </c>
      <c r="D18" s="33">
        <v>401.2823917242594</v>
      </c>
      <c r="E18" s="34">
        <v>0</v>
      </c>
      <c r="F18" s="34">
        <v>76.0407848026166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107471.50802688499</v>
      </c>
      <c r="E20" s="30">
        <v>104.75413011398074</v>
      </c>
      <c r="F20" s="30">
        <v>24987.232232466744</v>
      </c>
      <c r="G20" s="30">
        <v>3657.2279262465927</v>
      </c>
      <c r="H20" s="30">
        <v>4293.450857772754</v>
      </c>
      <c r="I20" s="42">
        <v>1452.3598228762712</v>
      </c>
    </row>
    <row r="21" spans="1:9" ht="12.75">
      <c r="A21" s="12"/>
      <c r="B21" s="13" t="s">
        <v>16</v>
      </c>
      <c r="C21" s="2" t="s">
        <v>17</v>
      </c>
      <c r="D21" s="31">
        <v>82328.9088897207</v>
      </c>
      <c r="E21" s="32">
        <v>100.51096369510014</v>
      </c>
      <c r="F21" s="32">
        <v>844.1822324667451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3537.4488814433</v>
      </c>
      <c r="E22" s="32">
        <v>2.812955223880599</v>
      </c>
      <c r="F22" s="32">
        <v>24143.05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14919.2906806738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4637.77389304859</v>
      </c>
      <c r="E24" s="32">
        <v>1.4302111949999998</v>
      </c>
      <c r="F24" s="32">
        <v>0</v>
      </c>
      <c r="G24" s="32">
        <v>0</v>
      </c>
      <c r="H24" s="32">
        <v>3031.767</v>
      </c>
      <c r="I24" s="40">
        <v>879.52</v>
      </c>
    </row>
    <row r="25" spans="1:9" ht="12.75">
      <c r="A25" s="12"/>
      <c r="B25" s="13" t="s">
        <v>14</v>
      </c>
      <c r="C25" s="3" t="s">
        <v>15</v>
      </c>
      <c r="D25" s="31">
        <v>1379.2699215585917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25</v>
      </c>
      <c r="D26" s="31">
        <v>0</v>
      </c>
      <c r="E26" s="32">
        <v>0</v>
      </c>
      <c r="F26" s="32">
        <v>0</v>
      </c>
      <c r="G26" s="32">
        <v>3634.66294</v>
      </c>
      <c r="H26" s="32">
        <v>919.7268</v>
      </c>
      <c r="I26" s="40">
        <v>136.23</v>
      </c>
    </row>
    <row r="27" spans="1:9" ht="12.75">
      <c r="A27" s="12"/>
      <c r="B27" s="13" t="s">
        <v>26</v>
      </c>
      <c r="C27" s="2" t="s">
        <v>101</v>
      </c>
      <c r="D27" s="31">
        <v>668.81576044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22.564986246592525</v>
      </c>
      <c r="H28" s="34">
        <v>341.95705777275396</v>
      </c>
      <c r="I28" s="41">
        <v>436.6098228762712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70643.20737294493</v>
      </c>
      <c r="E30" s="30">
        <v>6965.697945625293</v>
      </c>
      <c r="F30" s="30">
        <v>768.6271782620779</v>
      </c>
      <c r="G30" s="30">
        <v>0</v>
      </c>
      <c r="H30" s="30">
        <v>0</v>
      </c>
      <c r="I30" s="42">
        <v>492.82239241309674</v>
      </c>
    </row>
    <row r="31" spans="1:9" ht="12.75">
      <c r="A31" s="12"/>
      <c r="B31" s="13" t="s">
        <v>87</v>
      </c>
      <c r="C31" s="4" t="s">
        <v>27</v>
      </c>
      <c r="D31" s="31">
        <v>47924.891215848</v>
      </c>
      <c r="E31" s="32">
        <v>9.620246706173523</v>
      </c>
      <c r="F31" s="32">
        <v>591.1141170508974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13238.832034</v>
      </c>
      <c r="E32" s="32">
        <v>11.242125489000001</v>
      </c>
      <c r="F32" s="32">
        <v>107.8491333775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4971.01872309693</v>
      </c>
      <c r="E33" s="32">
        <v>53.21028567272733</v>
      </c>
      <c r="F33" s="32">
        <v>33.22563503368042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4508.4654</v>
      </c>
      <c r="E34" s="32">
        <v>6891.6252877573925</v>
      </c>
      <c r="F34" s="32">
        <v>36.4382928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492.82239241309674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10611.7238814146</v>
      </c>
      <c r="E37" s="30">
        <v>44492.29444306993</v>
      </c>
      <c r="F37" s="30">
        <v>62797.561988177506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10611.7238814146</v>
      </c>
      <c r="E38" s="32">
        <v>39.92383660752417</v>
      </c>
      <c r="F38" s="32">
        <v>77.38145424100699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55881.458502813955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30653.399202326458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13698.641804135947</v>
      </c>
      <c r="F41" s="32">
        <v>6838.722031122545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100.3296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2294.70512401893</v>
      </c>
      <c r="E44" s="30">
        <v>12074.61590581428</v>
      </c>
      <c r="F44" s="30">
        <v>1603.8326131996334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11113.188711081555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2294.70512401893</v>
      </c>
      <c r="E46" s="32">
        <v>162.99991525615644</v>
      </c>
      <c r="F46" s="32">
        <v>177.49842038296106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767.5879248122757</v>
      </c>
      <c r="F47" s="32">
        <v>1352.8092489613286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30.839354664293282</v>
      </c>
      <c r="F48" s="34">
        <v>73.52494385534364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392685.6665395664</v>
      </c>
      <c r="E50" s="47">
        <v>68346.50029599309</v>
      </c>
      <c r="F50" s="47">
        <v>93119.4328372682</v>
      </c>
      <c r="G50" s="47">
        <v>3657.2279262465927</v>
      </c>
      <c r="H50" s="47">
        <v>4293.450857772754</v>
      </c>
      <c r="I50" s="51">
        <v>2069.9167717529426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-37634.7708602543</v>
      </c>
      <c r="E52" s="69">
        <v>766.7252597346826</v>
      </c>
      <c r="F52" s="69">
        <v>2878.929193770155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355050.8956793121</v>
      </c>
      <c r="E54" s="49">
        <v>69113.22555572777</v>
      </c>
      <c r="F54" s="49">
        <v>95998.36203103836</v>
      </c>
      <c r="G54" s="49">
        <v>3657.2279262465927</v>
      </c>
      <c r="H54" s="49">
        <v>4293.450857772754</v>
      </c>
      <c r="I54" s="54">
        <v>2069.9167717529426</v>
      </c>
    </row>
    <row r="55" spans="1:9" ht="12.75">
      <c r="A55" s="27" t="s">
        <v>108</v>
      </c>
      <c r="B55" s="43"/>
      <c r="C55" s="43"/>
      <c r="D55" s="35"/>
      <c r="E55" s="35"/>
      <c r="F55" s="35"/>
      <c r="G55" s="35"/>
      <c r="H55" s="35"/>
      <c r="I55" s="35"/>
    </row>
    <row r="56" spans="1:9" ht="12.75">
      <c r="A56" s="27" t="s">
        <v>109</v>
      </c>
      <c r="B56" s="43"/>
      <c r="C56" s="43"/>
      <c r="D56" s="35"/>
      <c r="E56" s="35"/>
      <c r="F56" s="35"/>
      <c r="G56" s="35"/>
      <c r="H56" s="35"/>
      <c r="I56" s="35"/>
    </row>
    <row r="57" spans="1:9" ht="12.75">
      <c r="A57" s="27" t="s">
        <v>61</v>
      </c>
      <c r="B57" s="43"/>
      <c r="C57" s="43"/>
      <c r="D57" s="35"/>
      <c r="E57" s="35"/>
      <c r="F57" s="35"/>
      <c r="G57" s="35"/>
      <c r="H57" s="35"/>
      <c r="I57" s="35"/>
    </row>
    <row r="58" spans="1:9" ht="12.75">
      <c r="A58" s="50" t="s">
        <v>89</v>
      </c>
      <c r="B58" s="43"/>
      <c r="C58" s="43"/>
      <c r="D58" s="35"/>
      <c r="E58" s="35"/>
      <c r="F58" s="35"/>
      <c r="G58" s="35"/>
      <c r="H58" s="35"/>
      <c r="I58" s="35"/>
    </row>
    <row r="59" spans="1:9" ht="12.75">
      <c r="A59" s="50" t="s">
        <v>88</v>
      </c>
      <c r="B59" s="43"/>
      <c r="C59" s="43"/>
      <c r="D59" s="35"/>
      <c r="E59" s="35"/>
      <c r="F59" s="35"/>
      <c r="G59" s="35"/>
      <c r="H59" s="35"/>
      <c r="I59" s="35"/>
    </row>
    <row r="60" spans="1:9" ht="12.75">
      <c r="A60" s="1" t="s">
        <v>63</v>
      </c>
      <c r="B60" s="43"/>
      <c r="C60" s="43"/>
      <c r="D60" s="35"/>
      <c r="E60" s="35"/>
      <c r="F60" s="35"/>
      <c r="G60" s="35"/>
      <c r="H60" s="35"/>
      <c r="I60" s="35"/>
    </row>
  </sheetData>
  <mergeCells count="4">
    <mergeCell ref="A1:I1"/>
    <mergeCell ref="A4:B4"/>
    <mergeCell ref="C4:C5"/>
    <mergeCell ref="D4:I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2" sqref="A2"/>
    </sheetView>
  </sheetViews>
  <sheetFormatPr defaultColWidth="11.421875" defaultRowHeight="12.75"/>
  <cols>
    <col min="2" max="2" width="31.28125" style="0" bestFit="1" customWidth="1"/>
    <col min="3" max="3" width="5.7109375" style="0" customWidth="1"/>
    <col min="4" max="9" width="8.7109375" style="0" customWidth="1"/>
  </cols>
  <sheetData>
    <row r="1" spans="1:9" ht="12.75">
      <c r="A1" s="85" t="s">
        <v>131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120681.45469020816</v>
      </c>
      <c r="E6" s="37">
        <v>780.2649138034056</v>
      </c>
      <c r="F6" s="37">
        <v>1770.5990768619681</v>
      </c>
      <c r="G6" s="37">
        <v>0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4465.53105696839</v>
      </c>
      <c r="E7" s="32">
        <v>2.997220772862981</v>
      </c>
      <c r="F7" s="32">
        <v>45.935968192878626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113434.847508887</v>
      </c>
      <c r="E8" s="32">
        <v>774.3945736273363</v>
      </c>
      <c r="F8" s="32">
        <v>1704.3089614910418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1036.48545</v>
      </c>
      <c r="E9" s="32">
        <v>1.2479284818</v>
      </c>
      <c r="F9" s="32">
        <v>6.42620979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1490.65567435278</v>
      </c>
      <c r="E10" s="32">
        <v>1.3445259214063403</v>
      </c>
      <c r="F10" s="32">
        <v>10.475312388047657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253.935</v>
      </c>
      <c r="E11" s="32">
        <v>0.280665</v>
      </c>
      <c r="F11" s="32">
        <v>3.452625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92895.32423007769</v>
      </c>
      <c r="E14" s="30">
        <v>4801.157978786006</v>
      </c>
      <c r="F14" s="30">
        <v>1512.9110507653502</v>
      </c>
      <c r="G14" s="30">
        <v>0</v>
      </c>
      <c r="H14" s="30">
        <v>0</v>
      </c>
      <c r="I14" s="42">
        <v>124.76947894170992</v>
      </c>
    </row>
    <row r="15" spans="1:9" ht="12.75">
      <c r="A15" s="12"/>
      <c r="B15" s="13" t="s">
        <v>10</v>
      </c>
      <c r="C15" s="2" t="s">
        <v>11</v>
      </c>
      <c r="D15" s="31">
        <v>62381.0491305032</v>
      </c>
      <c r="E15" s="32">
        <v>4745.331121015737</v>
      </c>
      <c r="F15" s="32">
        <v>1164.4229320410834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30117.8741431468</v>
      </c>
      <c r="E16" s="32">
        <v>55.82685777026946</v>
      </c>
      <c r="F16" s="32">
        <v>272.09847370724503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0</v>
      </c>
      <c r="H17" s="32">
        <v>0</v>
      </c>
      <c r="I17" s="40">
        <v>124.76947894170992</v>
      </c>
    </row>
    <row r="18" spans="1:9" ht="12.75">
      <c r="A18" s="18"/>
      <c r="B18" s="19" t="s">
        <v>14</v>
      </c>
      <c r="C18" s="23" t="s">
        <v>15</v>
      </c>
      <c r="D18" s="33">
        <v>396.4009564276885</v>
      </c>
      <c r="E18" s="34">
        <v>0</v>
      </c>
      <c r="F18" s="34">
        <v>76.38964501702168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105384.98926623237</v>
      </c>
      <c r="E20" s="30">
        <v>108.02141682777271</v>
      </c>
      <c r="F20" s="30">
        <v>25185.92609705459</v>
      </c>
      <c r="G20" s="30">
        <v>4228.175304871253</v>
      </c>
      <c r="H20" s="30">
        <v>3973.307469550029</v>
      </c>
      <c r="I20" s="42">
        <v>1488.7375066889263</v>
      </c>
    </row>
    <row r="21" spans="1:9" ht="12.75">
      <c r="A21" s="12"/>
      <c r="B21" s="13" t="s">
        <v>16</v>
      </c>
      <c r="C21" s="2" t="s">
        <v>17</v>
      </c>
      <c r="D21" s="31">
        <v>82282.7985824989</v>
      </c>
      <c r="E21" s="32">
        <v>104.14350909780258</v>
      </c>
      <c r="F21" s="32">
        <v>846.7960970545893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3446.64385321689</v>
      </c>
      <c r="E22" s="32">
        <v>2.4812388059701407</v>
      </c>
      <c r="F22" s="32">
        <v>24339.13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14270.968989498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3624.11219529283</v>
      </c>
      <c r="E24" s="32">
        <v>1.396668924</v>
      </c>
      <c r="F24" s="32">
        <v>0</v>
      </c>
      <c r="G24" s="32">
        <v>0</v>
      </c>
      <c r="H24" s="32">
        <v>2663.362</v>
      </c>
      <c r="I24" s="40">
        <v>893.113125</v>
      </c>
    </row>
    <row r="25" spans="1:9" ht="12.75">
      <c r="A25" s="12"/>
      <c r="B25" s="13" t="s">
        <v>14</v>
      </c>
      <c r="C25" s="3" t="s">
        <v>15</v>
      </c>
      <c r="D25" s="31">
        <v>1306.9183593095554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25</v>
      </c>
      <c r="D26" s="31">
        <v>0</v>
      </c>
      <c r="E26" s="32">
        <v>0</v>
      </c>
      <c r="F26" s="32">
        <v>0</v>
      </c>
      <c r="G26" s="32">
        <v>4203.35382</v>
      </c>
      <c r="H26" s="32">
        <v>951.5994</v>
      </c>
      <c r="I26" s="40">
        <v>136.23</v>
      </c>
    </row>
    <row r="27" spans="1:9" ht="12.75">
      <c r="A27" s="12"/>
      <c r="B27" s="13" t="s">
        <v>26</v>
      </c>
      <c r="C27" s="2" t="s">
        <v>101</v>
      </c>
      <c r="D27" s="31">
        <v>453.547286416205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24.821484871252324</v>
      </c>
      <c r="H28" s="34">
        <v>358.34606955002903</v>
      </c>
      <c r="I28" s="41">
        <v>459.3943816889265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83206.12632420051</v>
      </c>
      <c r="E30" s="30">
        <v>6568.243090604045</v>
      </c>
      <c r="F30" s="30">
        <v>991.929883336091</v>
      </c>
      <c r="G30" s="30">
        <v>0</v>
      </c>
      <c r="H30" s="30">
        <v>0</v>
      </c>
      <c r="I30" s="42">
        <v>495.45736756097375</v>
      </c>
    </row>
    <row r="31" spans="1:9" ht="12.75">
      <c r="A31" s="12"/>
      <c r="B31" s="13" t="s">
        <v>87</v>
      </c>
      <c r="C31" s="4" t="s">
        <v>27</v>
      </c>
      <c r="D31" s="31">
        <v>59785.1422551575</v>
      </c>
      <c r="E31" s="32">
        <v>12.043545525361163</v>
      </c>
      <c r="F31" s="32">
        <v>809.661825442718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13463.628194</v>
      </c>
      <c r="E32" s="32">
        <v>11.406495848999999</v>
      </c>
      <c r="F32" s="32">
        <v>108.78998647750001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5162.90607504301</v>
      </c>
      <c r="E33" s="32">
        <v>53.59928661818178</v>
      </c>
      <c r="F33" s="32">
        <v>35.39408781587307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4794.4498</v>
      </c>
      <c r="E34" s="32">
        <v>6491.193762611502</v>
      </c>
      <c r="F34" s="32">
        <v>38.083983599999996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495.45736756097375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11004.2497153642</v>
      </c>
      <c r="E37" s="30">
        <v>43822.77362546614</v>
      </c>
      <c r="F37" s="30">
        <v>60608.26188279621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11004.2497153642</v>
      </c>
      <c r="E38" s="32">
        <v>39.49141532030814</v>
      </c>
      <c r="F38" s="32">
        <v>81.70244058388373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53805.3415791847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30104.30210990496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13573.581100240875</v>
      </c>
      <c r="F41" s="32">
        <v>6721.217863027624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105.399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2273.11618348655</v>
      </c>
      <c r="E44" s="30">
        <v>12732.886000347733</v>
      </c>
      <c r="F44" s="30">
        <v>1611.0697637378976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11721.657389302603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2273.11618348655</v>
      </c>
      <c r="E46" s="32">
        <v>167.8407137585037</v>
      </c>
      <c r="F46" s="32">
        <v>179.4942045189885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812.2555817168604</v>
      </c>
      <c r="F47" s="32">
        <v>1356.1897574771288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31.132315569766106</v>
      </c>
      <c r="F48" s="34">
        <v>75.38580174178026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415445.2604095695</v>
      </c>
      <c r="E50" s="47">
        <v>68813.3470258351</v>
      </c>
      <c r="F50" s="47">
        <v>91680.69775455211</v>
      </c>
      <c r="G50" s="47">
        <v>4228.175304871253</v>
      </c>
      <c r="H50" s="47">
        <v>3973.307469550029</v>
      </c>
      <c r="I50" s="51">
        <v>2108.96435319161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-34493.7510350683</v>
      </c>
      <c r="E52" s="69">
        <v>713.9023987702593</v>
      </c>
      <c r="F52" s="69">
        <v>2844.782482650849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380951.5093745012</v>
      </c>
      <c r="E54" s="49">
        <v>69527.24942460535</v>
      </c>
      <c r="F54" s="49">
        <v>94525.48023720295</v>
      </c>
      <c r="G54" s="49">
        <v>4228.175304871253</v>
      </c>
      <c r="H54" s="49">
        <v>3973.307469550029</v>
      </c>
      <c r="I54" s="54">
        <v>2108.96435319161</v>
      </c>
    </row>
    <row r="55" spans="1:9" ht="12.75">
      <c r="A55" s="27" t="s">
        <v>108</v>
      </c>
      <c r="B55" s="43"/>
      <c r="C55" s="43"/>
      <c r="D55" s="35"/>
      <c r="E55" s="35"/>
      <c r="F55" s="35"/>
      <c r="G55" s="35"/>
      <c r="H55" s="35"/>
      <c r="I55" s="35"/>
    </row>
    <row r="56" spans="1:9" ht="12.75">
      <c r="A56" s="27" t="s">
        <v>109</v>
      </c>
      <c r="B56" s="43"/>
      <c r="C56" s="43"/>
      <c r="D56" s="35"/>
      <c r="E56" s="35"/>
      <c r="F56" s="35"/>
      <c r="G56" s="35"/>
      <c r="H56" s="35"/>
      <c r="I56" s="35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A1:I1"/>
    <mergeCell ref="A4:B4"/>
    <mergeCell ref="C4:C5"/>
    <mergeCell ref="D4:I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50" zoomScaleSheetLayoutView="50" workbookViewId="0" topLeftCell="A1">
      <selection activeCell="A2" sqref="A2"/>
    </sheetView>
  </sheetViews>
  <sheetFormatPr defaultColWidth="11.421875" defaultRowHeight="12.75"/>
  <cols>
    <col min="2" max="2" width="31.28125" style="0" bestFit="1" customWidth="1"/>
    <col min="3" max="3" width="5.7109375" style="0" customWidth="1"/>
    <col min="4" max="9" width="8.7109375" style="0" customWidth="1"/>
  </cols>
  <sheetData>
    <row r="1" spans="1:9" ht="12.75">
      <c r="A1" s="85" t="s">
        <v>132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s="1" customFormat="1" ht="11.25">
      <c r="A3" s="5" t="s">
        <v>107</v>
      </c>
      <c r="D3" s="6"/>
      <c r="E3" s="6"/>
      <c r="F3" s="6"/>
      <c r="I3" s="28" t="s">
        <v>130</v>
      </c>
    </row>
    <row r="4" spans="1:9" ht="12.75" customHeight="1">
      <c r="A4" s="90" t="s">
        <v>49</v>
      </c>
      <c r="B4" s="91"/>
      <c r="C4" s="92" t="s">
        <v>50</v>
      </c>
      <c r="D4" s="86" t="s">
        <v>95</v>
      </c>
      <c r="E4" s="87"/>
      <c r="F4" s="87"/>
      <c r="G4" s="87"/>
      <c r="H4" s="87"/>
      <c r="I4" s="94"/>
    </row>
    <row r="5" spans="1:9" ht="12.75">
      <c r="A5" s="18"/>
      <c r="B5" s="19"/>
      <c r="C5" s="93"/>
      <c r="D5" s="10" t="s">
        <v>96</v>
      </c>
      <c r="E5" s="11" t="s">
        <v>97</v>
      </c>
      <c r="F5" s="11" t="s">
        <v>98</v>
      </c>
      <c r="G5" s="11" t="s">
        <v>52</v>
      </c>
      <c r="H5" s="11" t="s">
        <v>53</v>
      </c>
      <c r="I5" s="38" t="s">
        <v>99</v>
      </c>
    </row>
    <row r="6" spans="1:9" ht="12.75">
      <c r="A6" s="20" t="s">
        <v>0</v>
      </c>
      <c r="B6" s="21"/>
      <c r="C6" s="22"/>
      <c r="D6" s="36">
        <v>125206.80774934943</v>
      </c>
      <c r="E6" s="37">
        <v>799.4111937014839</v>
      </c>
      <c r="F6" s="37">
        <v>1911.976616761929</v>
      </c>
      <c r="G6" s="37">
        <v>0</v>
      </c>
      <c r="H6" s="37">
        <v>0</v>
      </c>
      <c r="I6" s="39">
        <v>0</v>
      </c>
    </row>
    <row r="7" spans="1:9" ht="12.75">
      <c r="A7" s="12"/>
      <c r="B7" s="13" t="s">
        <v>54</v>
      </c>
      <c r="C7" s="2" t="s">
        <v>1</v>
      </c>
      <c r="D7" s="31">
        <v>4425.54758730954</v>
      </c>
      <c r="E7" s="32">
        <v>2.7412390749795663</v>
      </c>
      <c r="F7" s="32">
        <v>45.53461609684675</v>
      </c>
      <c r="G7" s="32">
        <v>0</v>
      </c>
      <c r="H7" s="32">
        <v>0</v>
      </c>
      <c r="I7" s="40">
        <v>0</v>
      </c>
    </row>
    <row r="8" spans="1:9" ht="12.75">
      <c r="A8" s="12"/>
      <c r="B8" s="13" t="s">
        <v>2</v>
      </c>
      <c r="C8" s="2" t="s">
        <v>3</v>
      </c>
      <c r="D8" s="31">
        <v>118005.287664086</v>
      </c>
      <c r="E8" s="32">
        <v>793.8184943936919</v>
      </c>
      <c r="F8" s="32">
        <v>1845.889846025746</v>
      </c>
      <c r="G8" s="32">
        <v>0</v>
      </c>
      <c r="H8" s="32">
        <v>0</v>
      </c>
      <c r="I8" s="40">
        <v>0</v>
      </c>
    </row>
    <row r="9" spans="1:9" ht="12.75">
      <c r="A9" s="12"/>
      <c r="B9" s="13" t="s">
        <v>4</v>
      </c>
      <c r="C9" s="2" t="s">
        <v>5</v>
      </c>
      <c r="D9" s="31">
        <v>986.9769</v>
      </c>
      <c r="E9" s="32">
        <v>1.1883201876</v>
      </c>
      <c r="F9" s="32">
        <v>6.119256780000001</v>
      </c>
      <c r="G9" s="32">
        <v>0</v>
      </c>
      <c r="H9" s="32">
        <v>0</v>
      </c>
      <c r="I9" s="40">
        <v>0</v>
      </c>
    </row>
    <row r="10" spans="1:9" ht="12.75">
      <c r="A10" s="12"/>
      <c r="B10" s="13" t="s">
        <v>55</v>
      </c>
      <c r="C10" s="2" t="s">
        <v>6</v>
      </c>
      <c r="D10" s="31">
        <v>1514.74579795389</v>
      </c>
      <c r="E10" s="32">
        <v>1.3600218452124087</v>
      </c>
      <c r="F10" s="32">
        <v>10.704062859336425</v>
      </c>
      <c r="G10" s="32">
        <v>0</v>
      </c>
      <c r="H10" s="32">
        <v>0</v>
      </c>
      <c r="I10" s="40">
        <v>0</v>
      </c>
    </row>
    <row r="11" spans="1:9" ht="12.75">
      <c r="A11" s="12"/>
      <c r="B11" s="13" t="s">
        <v>7</v>
      </c>
      <c r="C11" s="2" t="s">
        <v>8</v>
      </c>
      <c r="D11" s="31">
        <v>274.2498</v>
      </c>
      <c r="E11" s="32">
        <v>0.3031182</v>
      </c>
      <c r="F11" s="32">
        <v>3.7288349999999997</v>
      </c>
      <c r="G11" s="32">
        <v>0</v>
      </c>
      <c r="H11" s="32">
        <v>0</v>
      </c>
      <c r="I11" s="40">
        <v>0</v>
      </c>
    </row>
    <row r="12" spans="1:9" ht="12.75">
      <c r="A12" s="18"/>
      <c r="B12" s="19" t="s">
        <v>13</v>
      </c>
      <c r="C12" s="23" t="s">
        <v>9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41">
        <v>0</v>
      </c>
    </row>
    <row r="13" spans="1:9" ht="12.75">
      <c r="A13" s="12"/>
      <c r="B13" s="13"/>
      <c r="C13" s="1"/>
      <c r="D13" s="31"/>
      <c r="E13" s="32"/>
      <c r="F13" s="32"/>
      <c r="G13" s="32"/>
      <c r="H13" s="32"/>
      <c r="I13" s="40"/>
    </row>
    <row r="14" spans="1:9" ht="12.75">
      <c r="A14" s="20" t="s">
        <v>56</v>
      </c>
      <c r="B14" s="21"/>
      <c r="C14" s="22"/>
      <c r="D14" s="29">
        <v>92289.63535240758</v>
      </c>
      <c r="E14" s="30">
        <v>4537.578315612486</v>
      </c>
      <c r="F14" s="30">
        <v>1473.9934881585946</v>
      </c>
      <c r="G14" s="30">
        <v>1.5742460243216327</v>
      </c>
      <c r="H14" s="30">
        <v>0</v>
      </c>
      <c r="I14" s="42">
        <v>124.80510287965852</v>
      </c>
    </row>
    <row r="15" spans="1:9" ht="12.75">
      <c r="A15" s="12"/>
      <c r="B15" s="13" t="s">
        <v>10</v>
      </c>
      <c r="C15" s="2" t="s">
        <v>11</v>
      </c>
      <c r="D15" s="31">
        <v>60638.2395969246</v>
      </c>
      <c r="E15" s="32">
        <v>4483.49789072913</v>
      </c>
      <c r="F15" s="32">
        <v>1116.4506771492515</v>
      </c>
      <c r="G15" s="32">
        <v>0</v>
      </c>
      <c r="H15" s="32">
        <v>0</v>
      </c>
      <c r="I15" s="40">
        <v>0</v>
      </c>
    </row>
    <row r="16" spans="1:9" ht="12.75">
      <c r="A16" s="12"/>
      <c r="B16" s="13" t="s">
        <v>12</v>
      </c>
      <c r="C16" s="2" t="s">
        <v>51</v>
      </c>
      <c r="D16" s="31">
        <v>31263.0811764214</v>
      </c>
      <c r="E16" s="32">
        <v>54.08042488335669</v>
      </c>
      <c r="F16" s="32">
        <v>280.79916879587273</v>
      </c>
      <c r="G16" s="32">
        <v>0</v>
      </c>
      <c r="H16" s="32">
        <v>0</v>
      </c>
      <c r="I16" s="40">
        <v>0</v>
      </c>
    </row>
    <row r="17" spans="1:9" ht="12.75">
      <c r="A17" s="12"/>
      <c r="B17" s="13" t="s">
        <v>13</v>
      </c>
      <c r="C17" s="2" t="s">
        <v>9</v>
      </c>
      <c r="D17" s="31">
        <v>0</v>
      </c>
      <c r="E17" s="32">
        <v>0</v>
      </c>
      <c r="F17" s="32">
        <v>0</v>
      </c>
      <c r="G17" s="32">
        <v>1.5742460243216327</v>
      </c>
      <c r="H17" s="32">
        <v>0</v>
      </c>
      <c r="I17" s="40">
        <v>124.80510287965852</v>
      </c>
    </row>
    <row r="18" spans="1:9" ht="12.75">
      <c r="A18" s="18"/>
      <c r="B18" s="19" t="s">
        <v>14</v>
      </c>
      <c r="C18" s="23" t="s">
        <v>15</v>
      </c>
      <c r="D18" s="33">
        <v>388.3145790615754</v>
      </c>
      <c r="E18" s="34">
        <v>0</v>
      </c>
      <c r="F18" s="34">
        <v>76.74364221347035</v>
      </c>
      <c r="G18" s="34">
        <v>0</v>
      </c>
      <c r="H18" s="34">
        <v>0</v>
      </c>
      <c r="I18" s="41">
        <v>0</v>
      </c>
    </row>
    <row r="19" spans="1:9" ht="12.75">
      <c r="A19" s="12"/>
      <c r="B19" s="13"/>
      <c r="C19" s="1"/>
      <c r="D19" s="31"/>
      <c r="E19" s="32"/>
      <c r="F19" s="32"/>
      <c r="G19" s="32"/>
      <c r="H19" s="32"/>
      <c r="I19" s="40"/>
    </row>
    <row r="20" spans="1:9" ht="12.75">
      <c r="A20" s="20" t="s">
        <v>64</v>
      </c>
      <c r="B20" s="21"/>
      <c r="C20" s="22"/>
      <c r="D20" s="29">
        <v>102089.83051260911</v>
      </c>
      <c r="E20" s="30">
        <v>84.32746640682737</v>
      </c>
      <c r="F20" s="30">
        <v>25546.60879650611</v>
      </c>
      <c r="G20" s="30">
        <v>3633.0955733583774</v>
      </c>
      <c r="H20" s="30">
        <v>4047.571036205034</v>
      </c>
      <c r="I20" s="42">
        <v>1525.6973810979996</v>
      </c>
    </row>
    <row r="21" spans="1:9" ht="12.75">
      <c r="A21" s="12"/>
      <c r="B21" s="13" t="s">
        <v>16</v>
      </c>
      <c r="C21" s="2" t="s">
        <v>17</v>
      </c>
      <c r="D21" s="31">
        <v>80789.7389531219</v>
      </c>
      <c r="E21" s="32">
        <v>80.3715403005587</v>
      </c>
      <c r="F21" s="32">
        <v>799.2087965061058</v>
      </c>
      <c r="G21" s="32">
        <v>0</v>
      </c>
      <c r="H21" s="32">
        <v>0</v>
      </c>
      <c r="I21" s="40">
        <v>0</v>
      </c>
    </row>
    <row r="22" spans="1:9" ht="12.75">
      <c r="A22" s="12"/>
      <c r="B22" s="13" t="s">
        <v>18</v>
      </c>
      <c r="C22" s="2" t="s">
        <v>19</v>
      </c>
      <c r="D22" s="31">
        <v>2953.06596512054</v>
      </c>
      <c r="E22" s="32">
        <v>2.560850746268661</v>
      </c>
      <c r="F22" s="32">
        <v>24747.4</v>
      </c>
      <c r="G22" s="32">
        <v>0</v>
      </c>
      <c r="H22" s="32">
        <v>0</v>
      </c>
      <c r="I22" s="40">
        <v>0</v>
      </c>
    </row>
    <row r="23" spans="1:9" ht="12.75">
      <c r="A23" s="12"/>
      <c r="B23" s="13" t="s">
        <v>20</v>
      </c>
      <c r="C23" s="2" t="s">
        <v>21</v>
      </c>
      <c r="D23" s="31">
        <v>13007.9981437881</v>
      </c>
      <c r="E23" s="32">
        <v>0</v>
      </c>
      <c r="F23" s="32">
        <v>0</v>
      </c>
      <c r="G23" s="32">
        <v>0</v>
      </c>
      <c r="H23" s="32">
        <v>0</v>
      </c>
      <c r="I23" s="40">
        <v>0</v>
      </c>
    </row>
    <row r="24" spans="1:9" ht="12.75">
      <c r="A24" s="12"/>
      <c r="B24" s="13" t="s">
        <v>22</v>
      </c>
      <c r="C24" s="2" t="s">
        <v>23</v>
      </c>
      <c r="D24" s="31">
        <v>3401.3820880591</v>
      </c>
      <c r="E24" s="32">
        <v>1.39507536</v>
      </c>
      <c r="F24" s="32">
        <v>0</v>
      </c>
      <c r="G24" s="32">
        <v>0</v>
      </c>
      <c r="H24" s="32">
        <v>2835.185</v>
      </c>
      <c r="I24" s="40">
        <v>906.70625</v>
      </c>
    </row>
    <row r="25" spans="1:9" ht="12.75">
      <c r="A25" s="12"/>
      <c r="B25" s="13" t="s">
        <v>14</v>
      </c>
      <c r="C25" s="3" t="s">
        <v>15</v>
      </c>
      <c r="D25" s="31">
        <v>1273.5802087559277</v>
      </c>
      <c r="E25" s="32">
        <v>0</v>
      </c>
      <c r="F25" s="32">
        <v>0</v>
      </c>
      <c r="G25" s="32">
        <v>0</v>
      </c>
      <c r="H25" s="32">
        <v>0</v>
      </c>
      <c r="I25" s="40">
        <v>0</v>
      </c>
    </row>
    <row r="26" spans="1:9" ht="12.75">
      <c r="A26" s="12"/>
      <c r="B26" s="13" t="s">
        <v>24</v>
      </c>
      <c r="C26" s="2" t="s">
        <v>25</v>
      </c>
      <c r="D26" s="31">
        <v>0</v>
      </c>
      <c r="E26" s="32">
        <v>0</v>
      </c>
      <c r="F26" s="32">
        <v>0</v>
      </c>
      <c r="G26" s="32">
        <v>3605.79194</v>
      </c>
      <c r="H26" s="32">
        <v>836.0768</v>
      </c>
      <c r="I26" s="40">
        <v>136.23</v>
      </c>
    </row>
    <row r="27" spans="1:9" ht="12.75">
      <c r="A27" s="12"/>
      <c r="B27" s="13" t="s">
        <v>26</v>
      </c>
      <c r="C27" s="2" t="s">
        <v>101</v>
      </c>
      <c r="D27" s="31">
        <v>664.06515376357</v>
      </c>
      <c r="E27" s="32">
        <v>0</v>
      </c>
      <c r="F27" s="32">
        <v>0</v>
      </c>
      <c r="G27" s="32">
        <v>0</v>
      </c>
      <c r="H27" s="32">
        <v>0</v>
      </c>
      <c r="I27" s="40">
        <v>0</v>
      </c>
    </row>
    <row r="28" spans="1:9" ht="12.75">
      <c r="A28" s="18"/>
      <c r="B28" s="19" t="s">
        <v>13</v>
      </c>
      <c r="C28" s="23" t="s">
        <v>9</v>
      </c>
      <c r="D28" s="33">
        <v>0</v>
      </c>
      <c r="E28" s="34">
        <v>0</v>
      </c>
      <c r="F28" s="34">
        <v>0</v>
      </c>
      <c r="G28" s="34">
        <v>27.303633358377283</v>
      </c>
      <c r="H28" s="34">
        <v>376.30923620503404</v>
      </c>
      <c r="I28" s="41">
        <v>482.7611310979996</v>
      </c>
    </row>
    <row r="29" spans="1:9" ht="12.75">
      <c r="A29" s="12"/>
      <c r="B29" s="13"/>
      <c r="C29" s="2"/>
      <c r="D29" s="31"/>
      <c r="E29" s="32"/>
      <c r="F29" s="32"/>
      <c r="G29" s="32"/>
      <c r="H29" s="32"/>
      <c r="I29" s="40"/>
    </row>
    <row r="30" spans="1:9" ht="12.75">
      <c r="A30" s="20" t="s">
        <v>65</v>
      </c>
      <c r="B30" s="21"/>
      <c r="C30" s="24"/>
      <c r="D30" s="29">
        <v>75817.61912920834</v>
      </c>
      <c r="E30" s="30">
        <v>6642.034294467968</v>
      </c>
      <c r="F30" s="30">
        <v>1039.211540862334</v>
      </c>
      <c r="G30" s="30">
        <v>0</v>
      </c>
      <c r="H30" s="30">
        <v>0</v>
      </c>
      <c r="I30" s="42">
        <v>498.0941057691023</v>
      </c>
    </row>
    <row r="31" spans="1:9" ht="12.75">
      <c r="A31" s="12"/>
      <c r="B31" s="13" t="s">
        <v>87</v>
      </c>
      <c r="C31" s="4" t="s">
        <v>27</v>
      </c>
      <c r="D31" s="31">
        <v>52282.5748530513</v>
      </c>
      <c r="E31" s="32">
        <v>10.986588508809206</v>
      </c>
      <c r="F31" s="32">
        <v>856.3196533488825</v>
      </c>
      <c r="G31" s="32">
        <v>0</v>
      </c>
      <c r="H31" s="32">
        <v>0</v>
      </c>
      <c r="I31" s="40">
        <v>0</v>
      </c>
    </row>
    <row r="32" spans="1:9" ht="12.75">
      <c r="A32" s="12"/>
      <c r="B32" s="13" t="s">
        <v>57</v>
      </c>
      <c r="C32" s="4" t="s">
        <v>28</v>
      </c>
      <c r="D32" s="31">
        <v>13810.94</v>
      </c>
      <c r="E32" s="32">
        <v>11.74173</v>
      </c>
      <c r="F32" s="32">
        <v>112.5858</v>
      </c>
      <c r="G32" s="32">
        <v>0</v>
      </c>
      <c r="H32" s="32">
        <v>0</v>
      </c>
      <c r="I32" s="40">
        <v>0</v>
      </c>
    </row>
    <row r="33" spans="1:9" ht="12.75">
      <c r="A33" s="12"/>
      <c r="B33" s="13" t="s">
        <v>29</v>
      </c>
      <c r="C33" s="4" t="s">
        <v>30</v>
      </c>
      <c r="D33" s="31">
        <v>5145.75247615704</v>
      </c>
      <c r="E33" s="32">
        <v>47.43231436363644</v>
      </c>
      <c r="F33" s="32">
        <v>33.30778591345143</v>
      </c>
      <c r="G33" s="32">
        <v>0</v>
      </c>
      <c r="H33" s="32">
        <v>0</v>
      </c>
      <c r="I33" s="40">
        <v>0</v>
      </c>
    </row>
    <row r="34" spans="1:9" ht="12.75">
      <c r="A34" s="12"/>
      <c r="B34" s="13" t="s">
        <v>31</v>
      </c>
      <c r="C34" s="4" t="s">
        <v>32</v>
      </c>
      <c r="D34" s="31">
        <v>4578.3518</v>
      </c>
      <c r="E34" s="32">
        <v>6571.873661595522</v>
      </c>
      <c r="F34" s="32">
        <v>36.9983016</v>
      </c>
      <c r="G34" s="32">
        <v>0</v>
      </c>
      <c r="H34" s="32">
        <v>0</v>
      </c>
      <c r="I34" s="40">
        <v>0</v>
      </c>
    </row>
    <row r="35" spans="1:9" ht="12.75">
      <c r="A35" s="18"/>
      <c r="B35" s="19" t="s">
        <v>13</v>
      </c>
      <c r="C35" s="25" t="s">
        <v>9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41">
        <v>498.0941057691023</v>
      </c>
    </row>
    <row r="36" spans="1:9" ht="12.75">
      <c r="A36" s="12"/>
      <c r="B36" s="13"/>
      <c r="C36" s="1"/>
      <c r="D36" s="31"/>
      <c r="E36" s="32"/>
      <c r="F36" s="32"/>
      <c r="G36" s="32"/>
      <c r="H36" s="32"/>
      <c r="I36" s="40"/>
    </row>
    <row r="37" spans="1:9" ht="12.75">
      <c r="A37" s="20" t="s">
        <v>58</v>
      </c>
      <c r="B37" s="21"/>
      <c r="C37" s="22"/>
      <c r="D37" s="29">
        <v>10701.8346001448</v>
      </c>
      <c r="E37" s="30">
        <v>43145.517298322455</v>
      </c>
      <c r="F37" s="30">
        <v>61144.524388202844</v>
      </c>
      <c r="G37" s="30">
        <v>0</v>
      </c>
      <c r="H37" s="30">
        <v>0</v>
      </c>
      <c r="I37" s="42">
        <v>0</v>
      </c>
    </row>
    <row r="38" spans="1:9" ht="12.75">
      <c r="A38" s="12"/>
      <c r="B38" s="13" t="s">
        <v>59</v>
      </c>
      <c r="C38" s="2" t="s">
        <v>33</v>
      </c>
      <c r="D38" s="31">
        <v>10701.8346001448</v>
      </c>
      <c r="E38" s="32">
        <v>38.36823367712412</v>
      </c>
      <c r="F38" s="32">
        <v>80.57721504158123</v>
      </c>
      <c r="G38" s="32">
        <v>0</v>
      </c>
      <c r="H38" s="32">
        <v>0</v>
      </c>
      <c r="I38" s="40">
        <v>0</v>
      </c>
    </row>
    <row r="39" spans="1:9" ht="12.75">
      <c r="A39" s="12"/>
      <c r="B39" s="13" t="s">
        <v>34</v>
      </c>
      <c r="C39" s="2" t="s">
        <v>35</v>
      </c>
      <c r="D39" s="31">
        <v>0</v>
      </c>
      <c r="E39" s="32">
        <v>0</v>
      </c>
      <c r="F39" s="32">
        <v>54436.20698447598</v>
      </c>
      <c r="G39" s="32">
        <v>0</v>
      </c>
      <c r="H39" s="32">
        <v>0</v>
      </c>
      <c r="I39" s="40">
        <v>0</v>
      </c>
    </row>
    <row r="40" spans="1:9" ht="12.75">
      <c r="A40" s="12"/>
      <c r="B40" s="13" t="s">
        <v>36</v>
      </c>
      <c r="C40" s="2" t="s">
        <v>37</v>
      </c>
      <c r="D40" s="31">
        <v>0</v>
      </c>
      <c r="E40" s="32">
        <v>29600.93251887828</v>
      </c>
      <c r="F40" s="32">
        <v>0</v>
      </c>
      <c r="G40" s="32">
        <v>0</v>
      </c>
      <c r="H40" s="32">
        <v>0</v>
      </c>
      <c r="I40" s="40">
        <v>0</v>
      </c>
    </row>
    <row r="41" spans="1:9" ht="12.75">
      <c r="A41" s="12"/>
      <c r="B41" s="13" t="s">
        <v>38</v>
      </c>
      <c r="C41" s="2" t="s">
        <v>39</v>
      </c>
      <c r="D41" s="31">
        <v>0</v>
      </c>
      <c r="E41" s="32">
        <v>13388.38554576705</v>
      </c>
      <c r="F41" s="32">
        <v>6627.74018868528</v>
      </c>
      <c r="G41" s="32">
        <v>0</v>
      </c>
      <c r="H41" s="32">
        <v>0</v>
      </c>
      <c r="I41" s="40">
        <v>0</v>
      </c>
    </row>
    <row r="42" spans="1:9" ht="12.75">
      <c r="A42" s="18"/>
      <c r="B42" s="19" t="s">
        <v>60</v>
      </c>
      <c r="C42" s="23" t="s">
        <v>40</v>
      </c>
      <c r="D42" s="33">
        <v>0</v>
      </c>
      <c r="E42" s="34">
        <v>117.83099999999999</v>
      </c>
      <c r="F42" s="34">
        <v>0</v>
      </c>
      <c r="G42" s="34">
        <v>0</v>
      </c>
      <c r="H42" s="34">
        <v>0</v>
      </c>
      <c r="I42" s="41">
        <v>0</v>
      </c>
    </row>
    <row r="43" spans="1:9" ht="12.75">
      <c r="A43" s="12"/>
      <c r="B43" s="13"/>
      <c r="C43" s="1"/>
      <c r="D43" s="31"/>
      <c r="E43" s="32"/>
      <c r="F43" s="32"/>
      <c r="G43" s="32"/>
      <c r="H43" s="32"/>
      <c r="I43" s="40"/>
    </row>
    <row r="44" spans="1:9" ht="12.75">
      <c r="A44" s="20" t="s">
        <v>62</v>
      </c>
      <c r="B44" s="21"/>
      <c r="C44" s="22"/>
      <c r="D44" s="29">
        <v>2289.73405905103</v>
      </c>
      <c r="E44" s="30">
        <v>13380.758292268569</v>
      </c>
      <c r="F44" s="30">
        <v>1606.9848453908012</v>
      </c>
      <c r="G44" s="30">
        <v>0</v>
      </c>
      <c r="H44" s="30">
        <v>0</v>
      </c>
      <c r="I44" s="42">
        <v>0</v>
      </c>
    </row>
    <row r="45" spans="1:9" ht="12.75">
      <c r="A45" s="12"/>
      <c r="B45" s="13" t="s">
        <v>41</v>
      </c>
      <c r="C45" s="2" t="s">
        <v>42</v>
      </c>
      <c r="D45" s="31">
        <v>0</v>
      </c>
      <c r="E45" s="32">
        <v>12334.819770446878</v>
      </c>
      <c r="F45" s="32">
        <v>0</v>
      </c>
      <c r="G45" s="32">
        <v>0</v>
      </c>
      <c r="H45" s="32">
        <v>0</v>
      </c>
      <c r="I45" s="40">
        <v>0</v>
      </c>
    </row>
    <row r="46" spans="1:9" ht="12.75">
      <c r="A46" s="12"/>
      <c r="B46" s="13" t="s">
        <v>110</v>
      </c>
      <c r="C46" s="2" t="s">
        <v>43</v>
      </c>
      <c r="D46" s="31">
        <v>2289.73405905103</v>
      </c>
      <c r="E46" s="32">
        <v>156.9122716403403</v>
      </c>
      <c r="F46" s="32">
        <v>181.69718240118127</v>
      </c>
      <c r="G46" s="32">
        <v>0</v>
      </c>
      <c r="H46" s="32">
        <v>0</v>
      </c>
      <c r="I46" s="40">
        <v>0</v>
      </c>
    </row>
    <row r="47" spans="1:9" ht="12.75">
      <c r="A47" s="12"/>
      <c r="B47" s="13" t="s">
        <v>44</v>
      </c>
      <c r="C47" s="2" t="s">
        <v>45</v>
      </c>
      <c r="D47" s="31">
        <v>0</v>
      </c>
      <c r="E47" s="32">
        <v>857.356443847972</v>
      </c>
      <c r="F47" s="32">
        <v>1347.9939065274316</v>
      </c>
      <c r="G47" s="32">
        <v>0</v>
      </c>
      <c r="H47" s="32">
        <v>0</v>
      </c>
      <c r="I47" s="40">
        <v>0</v>
      </c>
    </row>
    <row r="48" spans="1:9" ht="12.75">
      <c r="A48" s="18"/>
      <c r="B48" s="19" t="s">
        <v>46</v>
      </c>
      <c r="C48" s="23" t="s">
        <v>47</v>
      </c>
      <c r="D48" s="33">
        <v>0</v>
      </c>
      <c r="E48" s="34">
        <v>31.669806333378357</v>
      </c>
      <c r="F48" s="34">
        <v>77.29375646218844</v>
      </c>
      <c r="G48" s="34">
        <v>0</v>
      </c>
      <c r="H48" s="34">
        <v>0</v>
      </c>
      <c r="I48" s="41">
        <v>0</v>
      </c>
    </row>
    <row r="49" spans="1:9" ht="12.75">
      <c r="A49" s="12"/>
      <c r="B49" s="13"/>
      <c r="C49" s="2"/>
      <c r="D49" s="31"/>
      <c r="E49" s="32"/>
      <c r="F49" s="32"/>
      <c r="G49" s="32"/>
      <c r="H49" s="32"/>
      <c r="I49" s="40"/>
    </row>
    <row r="50" spans="1:9" s="53" customFormat="1" ht="12.75">
      <c r="A50" s="46" t="s">
        <v>124</v>
      </c>
      <c r="B50" s="51"/>
      <c r="C50" s="52"/>
      <c r="D50" s="46">
        <v>408395.4614027703</v>
      </c>
      <c r="E50" s="47">
        <v>68589.62686077978</v>
      </c>
      <c r="F50" s="47">
        <v>92723.2996758826</v>
      </c>
      <c r="G50" s="47">
        <v>3634.669819382699</v>
      </c>
      <c r="H50" s="47">
        <v>4047.571036205034</v>
      </c>
      <c r="I50" s="51">
        <v>2148.5965897467604</v>
      </c>
    </row>
    <row r="51" spans="1:9" ht="12.75">
      <c r="A51" s="12"/>
      <c r="B51" s="13"/>
      <c r="C51" s="1"/>
      <c r="D51" s="31"/>
      <c r="E51" s="32"/>
      <c r="F51" s="32"/>
      <c r="G51" s="32"/>
      <c r="H51" s="32"/>
      <c r="I51" s="40"/>
    </row>
    <row r="52" spans="1:9" ht="12.75">
      <c r="A52" s="66" t="s">
        <v>102</v>
      </c>
      <c r="B52" s="67"/>
      <c r="C52" s="73">
        <v>5</v>
      </c>
      <c r="D52" s="68">
        <v>-39075.0672988649</v>
      </c>
      <c r="E52" s="69">
        <v>690.3086835603252</v>
      </c>
      <c r="F52" s="69">
        <v>2839.2284227776063</v>
      </c>
      <c r="G52" s="69">
        <v>0</v>
      </c>
      <c r="H52" s="69">
        <v>0</v>
      </c>
      <c r="I52" s="72">
        <v>0</v>
      </c>
    </row>
    <row r="53" spans="1:9" ht="12.75">
      <c r="A53" s="12"/>
      <c r="B53" s="13"/>
      <c r="C53" s="1"/>
      <c r="D53" s="31"/>
      <c r="E53" s="32"/>
      <c r="F53" s="32"/>
      <c r="G53" s="32"/>
      <c r="H53" s="32"/>
      <c r="I53" s="40"/>
    </row>
    <row r="54" spans="1:9" s="53" customFormat="1" ht="12.75">
      <c r="A54" s="48" t="s">
        <v>127</v>
      </c>
      <c r="B54" s="54"/>
      <c r="C54" s="55"/>
      <c r="D54" s="48">
        <v>369320.3941039054</v>
      </c>
      <c r="E54" s="49">
        <v>69279.93554434011</v>
      </c>
      <c r="F54" s="49">
        <v>95562.52809866022</v>
      </c>
      <c r="G54" s="49">
        <v>3634.669819382699</v>
      </c>
      <c r="H54" s="49">
        <v>4047.571036205034</v>
      </c>
      <c r="I54" s="54">
        <v>2148.5965897467604</v>
      </c>
    </row>
    <row r="55" spans="1:2" ht="12.75">
      <c r="A55" s="27" t="s">
        <v>108</v>
      </c>
      <c r="B55" s="43"/>
    </row>
    <row r="56" spans="1:2" ht="12.75">
      <c r="A56" s="27" t="s">
        <v>109</v>
      </c>
      <c r="B56" s="43"/>
    </row>
    <row r="57" spans="1:2" ht="12.75">
      <c r="A57" s="27" t="s">
        <v>61</v>
      </c>
      <c r="B57" s="43"/>
    </row>
    <row r="58" spans="1:2" ht="12.75">
      <c r="A58" s="50" t="s">
        <v>89</v>
      </c>
      <c r="B58" s="43"/>
    </row>
    <row r="59" spans="1:2" ht="12.75">
      <c r="A59" s="50" t="s">
        <v>88</v>
      </c>
      <c r="B59" s="43"/>
    </row>
    <row r="60" spans="1:2" ht="12.75">
      <c r="A60" s="1" t="s">
        <v>63</v>
      </c>
      <c r="B60" s="43"/>
    </row>
  </sheetData>
  <mergeCells count="4">
    <mergeCell ref="A4:B4"/>
    <mergeCell ref="C4:C5"/>
    <mergeCell ref="D4:I4"/>
    <mergeCell ref="A1:I1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&amp;L&amp;9CITEPA/ 12/01/2006&amp;C&amp;9&amp;P/&amp;N&amp;R&amp;9&amp;F/&amp;A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S.BEGUIER</dc:creator>
  <cp:keywords/>
  <dc:description/>
  <cp:lastModifiedBy>pascal</cp:lastModifiedBy>
  <cp:lastPrinted>2007-01-04T08:56:06Z</cp:lastPrinted>
  <dcterms:created xsi:type="dcterms:W3CDTF">2002-09-16T07:48:31Z</dcterms:created>
  <dcterms:modified xsi:type="dcterms:W3CDTF">2007-02-27T08:40:58Z</dcterms:modified>
  <cp:category/>
  <cp:version/>
  <cp:contentType/>
  <cp:contentStatus/>
</cp:coreProperties>
</file>